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ESCOM\Dropbox\DATA\OSTROV\OSTROV_VS_IZS\MaR\Pdf\"/>
    </mc:Choice>
  </mc:AlternateContent>
  <bookViews>
    <workbookView xWindow="-15" yWindow="5700" windowWidth="19170" windowHeight="5745"/>
  </bookViews>
  <sheets>
    <sheet name="OC-IZS" sheetId="19" r:id="rId1"/>
  </sheets>
  <definedNames>
    <definedName name="_tab1" localSheetId="0">#REF!</definedName>
    <definedName name="_tab1">#REF!</definedName>
    <definedName name="_xlnm.Print_Area" localSheetId="0">'OC-IZS'!$A$1:$L$96</definedName>
    <definedName name="Print_Area" localSheetId="0">'OC-IZS'!$A$1:$L$96</definedName>
    <definedName name="Print_Titles" localSheetId="0">'OC-IZS'!$A:$C,'OC-IZS'!$1:$5</definedName>
  </definedNames>
  <calcPr calcId="152511"/>
</workbook>
</file>

<file path=xl/calcChain.xml><?xml version="1.0" encoding="utf-8"?>
<calcChain xmlns="http://schemas.openxmlformats.org/spreadsheetml/2006/main">
  <c r="G93" i="19" l="1"/>
  <c r="G94" i="19" s="1"/>
  <c r="G96" i="19" s="1"/>
  <c r="I63" i="19" l="1"/>
  <c r="I62" i="19"/>
  <c r="I61" i="19"/>
  <c r="I60" i="19"/>
  <c r="I59" i="19"/>
  <c r="I58" i="19"/>
  <c r="L87" i="19" l="1"/>
  <c r="L86" i="19"/>
  <c r="L85" i="19"/>
  <c r="L83" i="19"/>
  <c r="L81" i="19"/>
  <c r="L80" i="19"/>
  <c r="L79" i="19"/>
  <c r="L77" i="19"/>
  <c r="L76" i="19"/>
  <c r="L75" i="19"/>
  <c r="K71" i="19"/>
  <c r="G71" i="19"/>
  <c r="K70" i="19"/>
  <c r="G70" i="19"/>
  <c r="K68" i="19"/>
  <c r="G68" i="19"/>
  <c r="K67" i="19"/>
  <c r="G67" i="19"/>
  <c r="K66" i="19"/>
  <c r="G66" i="19"/>
  <c r="K65" i="19"/>
  <c r="G65" i="19"/>
  <c r="K63" i="19"/>
  <c r="G63" i="19"/>
  <c r="K62" i="19"/>
  <c r="G62" i="19"/>
  <c r="K61" i="19"/>
  <c r="G61" i="19"/>
  <c r="K60" i="19"/>
  <c r="G60" i="19"/>
  <c r="K59" i="19"/>
  <c r="G59" i="19"/>
  <c r="K58" i="19"/>
  <c r="G58" i="19"/>
  <c r="K56" i="19"/>
  <c r="G56" i="19"/>
  <c r="K55" i="19"/>
  <c r="G55" i="19"/>
  <c r="I53" i="19"/>
  <c r="K53" i="19" s="1"/>
  <c r="G53" i="19"/>
  <c r="I52" i="19"/>
  <c r="K52" i="19" s="1"/>
  <c r="G52" i="19"/>
  <c r="I51" i="19"/>
  <c r="K51" i="19" s="1"/>
  <c r="G51" i="19"/>
  <c r="I50" i="19"/>
  <c r="K50" i="19" s="1"/>
  <c r="G50" i="19"/>
  <c r="I49" i="19"/>
  <c r="K49" i="19" s="1"/>
  <c r="G49" i="19"/>
  <c r="I48" i="19"/>
  <c r="K48" i="19" s="1"/>
  <c r="G48" i="19"/>
  <c r="I47" i="19"/>
  <c r="K47" i="19" s="1"/>
  <c r="G47" i="19"/>
  <c r="I46" i="19"/>
  <c r="K46" i="19" s="1"/>
  <c r="G46" i="19"/>
  <c r="I45" i="19"/>
  <c r="K45" i="19" s="1"/>
  <c r="G45" i="19"/>
  <c r="K43" i="19"/>
  <c r="G43" i="19"/>
  <c r="K42" i="19"/>
  <c r="G42" i="19"/>
  <c r="K41" i="19"/>
  <c r="G41" i="19"/>
  <c r="K40" i="19"/>
  <c r="G40" i="19"/>
  <c r="K39" i="19"/>
  <c r="G39" i="19"/>
  <c r="K38" i="19"/>
  <c r="G38" i="19"/>
  <c r="K37" i="19"/>
  <c r="G37" i="19"/>
  <c r="H34" i="19"/>
  <c r="K33" i="19"/>
  <c r="G33" i="19"/>
  <c r="K32" i="19"/>
  <c r="G32" i="19"/>
  <c r="K30" i="19"/>
  <c r="G30" i="19"/>
  <c r="K29" i="19"/>
  <c r="G29" i="19"/>
  <c r="K28" i="19"/>
  <c r="G28" i="19"/>
  <c r="K27" i="19"/>
  <c r="G27" i="19"/>
  <c r="K26" i="19"/>
  <c r="G26" i="19"/>
  <c r="H23" i="19"/>
  <c r="I21" i="19"/>
  <c r="K21" i="19" s="1"/>
  <c r="G21" i="19"/>
  <c r="I19" i="19"/>
  <c r="K19" i="19" s="1"/>
  <c r="G19" i="19"/>
  <c r="I17" i="19"/>
  <c r="K17" i="19" s="1"/>
  <c r="G17" i="19"/>
  <c r="I15" i="19"/>
  <c r="K15" i="19" s="1"/>
  <c r="G15" i="19"/>
  <c r="I14" i="19"/>
  <c r="K14" i="19" s="1"/>
  <c r="G14" i="19"/>
  <c r="I13" i="19"/>
  <c r="K13" i="19" s="1"/>
  <c r="G13" i="19"/>
  <c r="I11" i="19"/>
  <c r="K11" i="19" s="1"/>
  <c r="G11" i="19"/>
  <c r="I10" i="19"/>
  <c r="K10" i="19" s="1"/>
  <c r="G10" i="19"/>
  <c r="I9" i="19"/>
  <c r="K9" i="19" s="1"/>
  <c r="G9" i="19"/>
  <c r="L33" i="19" l="1"/>
  <c r="L19" i="19"/>
  <c r="L10" i="19"/>
  <c r="L11" i="19"/>
  <c r="L15" i="19"/>
  <c r="K34" i="19"/>
  <c r="L21" i="19"/>
  <c r="G34" i="19"/>
  <c r="L14" i="19"/>
  <c r="L38" i="19"/>
  <c r="L40" i="19"/>
  <c r="L42" i="19"/>
  <c r="L56" i="19"/>
  <c r="L59" i="19"/>
  <c r="L61" i="19"/>
  <c r="L63" i="19"/>
  <c r="L66" i="19"/>
  <c r="L68" i="19"/>
  <c r="L71" i="19"/>
  <c r="G23" i="19"/>
  <c r="K23" i="19"/>
  <c r="L9" i="19"/>
  <c r="L13" i="19"/>
  <c r="L17" i="19"/>
  <c r="L27" i="19"/>
  <c r="L28" i="19"/>
  <c r="L29" i="19"/>
  <c r="L30" i="19"/>
  <c r="L32" i="19"/>
  <c r="G72" i="19"/>
  <c r="L39" i="19"/>
  <c r="L41" i="19"/>
  <c r="L43" i="19"/>
  <c r="L55" i="19"/>
  <c r="L58" i="19"/>
  <c r="L60" i="19"/>
  <c r="L62" i="19"/>
  <c r="L65" i="19"/>
  <c r="L67" i="19"/>
  <c r="L70" i="19"/>
  <c r="L88" i="19"/>
  <c r="L26" i="19"/>
  <c r="L46" i="19"/>
  <c r="L48" i="19"/>
  <c r="L50" i="19"/>
  <c r="L52" i="19"/>
  <c r="K72" i="19"/>
  <c r="L37" i="19"/>
  <c r="L45" i="19"/>
  <c r="L47" i="19"/>
  <c r="L49" i="19"/>
  <c r="L51" i="19"/>
  <c r="L53" i="19"/>
  <c r="L23" i="19" l="1"/>
  <c r="K90" i="19"/>
  <c r="K96" i="19" s="1"/>
  <c r="L34" i="19"/>
  <c r="L72" i="19"/>
  <c r="L90" i="19" l="1"/>
  <c r="L96" i="19"/>
</calcChain>
</file>

<file path=xl/sharedStrings.xml><?xml version="1.0" encoding="utf-8"?>
<sst xmlns="http://schemas.openxmlformats.org/spreadsheetml/2006/main" count="282" uniqueCount="153">
  <si>
    <t>druh zařízení</t>
  </si>
  <si>
    <t>počet</t>
  </si>
  <si>
    <t>cena celkem</t>
  </si>
  <si>
    <t>1</t>
  </si>
  <si>
    <t>ZRN</t>
  </si>
  <si>
    <t>VRN</t>
  </si>
  <si>
    <t>jedn. cena</t>
  </si>
  <si>
    <t>%</t>
  </si>
  <si>
    <t xml:space="preserve">Celkem </t>
  </si>
  <si>
    <t>NÁKLADY CELKEM BEZ DPH</t>
  </si>
  <si>
    <t>1.</t>
  </si>
  <si>
    <t>2.</t>
  </si>
  <si>
    <t>3.</t>
  </si>
  <si>
    <t>m.j.</t>
  </si>
  <si>
    <t>ks</t>
  </si>
  <si>
    <t>p.č.</t>
  </si>
  <si>
    <t>m</t>
  </si>
  <si>
    <t>Odbytová</t>
  </si>
  <si>
    <t>soubor</t>
  </si>
  <si>
    <t>Revize zařízení MaR</t>
  </si>
  <si>
    <t>Komplexní zkoušky, včetně odladění aplikačního SW</t>
  </si>
  <si>
    <t>Montážní materiál</t>
  </si>
  <si>
    <t>Lišta vkládací  20x20 LH  2m</t>
  </si>
  <si>
    <t>hod</t>
  </si>
  <si>
    <t>Ochranná trubka P13,5</t>
  </si>
  <si>
    <t>Přechodová krabice</t>
  </si>
  <si>
    <t>Montážní ocel na podpěrné konstrukce</t>
  </si>
  <si>
    <t>kg</t>
  </si>
  <si>
    <t>Jímka l=100mm</t>
  </si>
  <si>
    <t>Barva pro nátěru pomocných konstrukcí</t>
  </si>
  <si>
    <t>Lišta vkládací  40x40 LHD  2m</t>
  </si>
  <si>
    <t>Montáž</t>
  </si>
  <si>
    <t>Kabelový žlab Cablofil CF54 54x50 (1ks délka 3m)</t>
  </si>
  <si>
    <t>Kabelový žlab Cablofil CF54 150x50 (1ks délka 3m)</t>
  </si>
  <si>
    <t>Konzole pro kabelový žlab typ CSN</t>
  </si>
  <si>
    <t>Spojka na kabelový žlab typ GS</t>
  </si>
  <si>
    <t>Vygenerování dat pro MBUS na dispečinku</t>
  </si>
  <si>
    <t>Návarek šikmý G1/2"</t>
  </si>
  <si>
    <t>Galvanický oddělovač RS485</t>
  </si>
  <si>
    <t>Rozváděč 800x800x250</t>
  </si>
  <si>
    <t xml:space="preserve">Přepěťová ochrana </t>
  </si>
  <si>
    <t>Komunkační prostředky, ethernet switch, patch kabel</t>
  </si>
  <si>
    <t>UPS zdroj 230VAC</t>
  </si>
  <si>
    <t>Uživatelský SW pro podstanici</t>
  </si>
  <si>
    <t>Kontrola a oživení datové komunikace (PLC,MBUS)</t>
  </si>
  <si>
    <t>Kabel CYKY-O 2x1,5</t>
  </si>
  <si>
    <t>Kabel CYKY-O 3x1,5</t>
  </si>
  <si>
    <t>Kabel CYKY-J 3x1,5</t>
  </si>
  <si>
    <t>Kabel CYKY-J 3x2,5</t>
  </si>
  <si>
    <t>Kabel CYKY-J 5x1,5</t>
  </si>
  <si>
    <t>Kabel CYKY-J 12x1,5</t>
  </si>
  <si>
    <t>Kabel JYTY-O 2x1</t>
  </si>
  <si>
    <t>Kabel JYTY-O 3x1</t>
  </si>
  <si>
    <t>LAM-TWIN 2x2x0,5</t>
  </si>
  <si>
    <t>POWER SUPPLY 120/240VAC INPUT</t>
  </si>
  <si>
    <t>INPUT 24VDC POS/NEG LOGIC (4 GROUPS OF 8) 32PT</t>
  </si>
  <si>
    <t>COMPACT I/O CARRIER BOX STYLE</t>
  </si>
  <si>
    <t>Propojení a vygenerování SQL DB pro HMI-SCADA na dispečinku</t>
  </si>
  <si>
    <t>Kč/ €</t>
  </si>
  <si>
    <t>HV vstup/ vratná</t>
  </si>
  <si>
    <t>TUV</t>
  </si>
  <si>
    <t>DSP - dokumentace skutečného provedení MaR, 2 paré</t>
  </si>
  <si>
    <t>4. Technická činnsot, SW, oživení, projektová dokumentace, revize</t>
  </si>
  <si>
    <t>Napájecí zdroj 24VDC, 1,6 A</t>
  </si>
  <si>
    <t>3.10.</t>
  </si>
  <si>
    <t>3.01.</t>
  </si>
  <si>
    <t>3.02.</t>
  </si>
  <si>
    <t>3.03.</t>
  </si>
  <si>
    <t>3.04.</t>
  </si>
  <si>
    <t>3.05.</t>
  </si>
  <si>
    <t>3.06.</t>
  </si>
  <si>
    <t>3.07.</t>
  </si>
  <si>
    <t>3.08.</t>
  </si>
  <si>
    <t>3.09.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</si>
  <si>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</si>
  <si>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</si>
  <si>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</si>
  <si>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</si>
  <si>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</si>
  <si>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</si>
  <si>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</si>
  <si>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</si>
  <si>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</si>
  <si>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</si>
  <si>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3.21.</t>
  </si>
  <si>
    <t>3.22.</t>
  </si>
  <si>
    <t>3.23.</t>
  </si>
  <si>
    <t>3.24.</t>
  </si>
  <si>
    <t>3.25.</t>
  </si>
  <si>
    <t>3.26.</t>
  </si>
  <si>
    <t>3.27.</t>
  </si>
  <si>
    <t>3.28.</t>
  </si>
  <si>
    <t>3.29.</t>
  </si>
  <si>
    <t>3.30.</t>
  </si>
  <si>
    <t>4.09.</t>
  </si>
  <si>
    <t>4.10.</t>
  </si>
  <si>
    <t>4.01.</t>
  </si>
  <si>
    <t>4.02.</t>
  </si>
  <si>
    <t>4.03.</t>
  </si>
  <si>
    <t>4.04.</t>
  </si>
  <si>
    <t>4.05.</t>
  </si>
  <si>
    <t>4.06.</t>
  </si>
  <si>
    <t>4.07.</t>
  </si>
  <si>
    <t>4.08.</t>
  </si>
  <si>
    <t>Doprava, přesun materiálu a celní poplatky</t>
  </si>
  <si>
    <t>ANALOG INPUT 12 BIT VOLTAGE/CURRENT 8CH</t>
  </si>
  <si>
    <t>CPU 42K USER CONFIGURABLE USER MEMORY, 1.80MSEC/K
BOOLEAN ONE RS232 AND ONE RS485 SERIAL PORTS</t>
  </si>
  <si>
    <t>2.02.</t>
  </si>
  <si>
    <t>2.03.</t>
  </si>
  <si>
    <t>2.04.</t>
  </si>
  <si>
    <t>2.06.</t>
  </si>
  <si>
    <t>2.08.</t>
  </si>
  <si>
    <t>2.09.</t>
  </si>
  <si>
    <t>2.01.</t>
  </si>
  <si>
    <t>Dodávky polní instrumentace</t>
  </si>
  <si>
    <t>Kondenzační smyčka stočená k přivaření G½"</t>
  </si>
  <si>
    <t>Ventil tlakoměrový zkušební- třícestný (B) G½"</t>
  </si>
  <si>
    <t>01.02.</t>
  </si>
  <si>
    <t>01.03.</t>
  </si>
  <si>
    <t>01.04.</t>
  </si>
  <si>
    <t>01.18.</t>
  </si>
  <si>
    <t>01.19.</t>
  </si>
  <si>
    <t>01.20.</t>
  </si>
  <si>
    <t>01.47.</t>
  </si>
  <si>
    <t>01.48.</t>
  </si>
  <si>
    <t>01.50.</t>
  </si>
  <si>
    <t>PLC, řídicí systém pro datovou linku OT a.s.</t>
  </si>
  <si>
    <t>Rozváděč, kabely, elektromontážní materiál pro MaR</t>
  </si>
  <si>
    <t>Snímač teploty stonkový (4-20mA) (0-200°C)</t>
  </si>
  <si>
    <t xml:space="preserve">Snímač tlaku (vč. připojovací koncovky, 4-20mA, 0-1000kPa) </t>
  </si>
  <si>
    <t>cca</t>
  </si>
  <si>
    <t>vzdálenost cca</t>
  </si>
  <si>
    <t>verze tech.řešení</t>
  </si>
  <si>
    <t>typové označení</t>
  </si>
  <si>
    <t>SV TV</t>
  </si>
  <si>
    <t>Výkaz výměr, rozpočet</t>
  </si>
  <si>
    <t>VS IZS - Výjezdové stanoviště ZZS v Ostrově</t>
  </si>
  <si>
    <t>Monitoring a přenos dat na dispečink OT a.s.</t>
  </si>
  <si>
    <t>4/ 161418</t>
  </si>
  <si>
    <t>kurz k 04/ 2016</t>
  </si>
  <si>
    <t>VS celkově</t>
  </si>
  <si>
    <r>
      <t xml:space="preserve">Převodník TCP/ RS232, vč. příslušenství - </t>
    </r>
    <r>
      <rPr>
        <b/>
        <sz val="12"/>
        <color rgb="FFFF0000"/>
        <rFont val="Calibri"/>
        <family val="2"/>
        <charset val="238"/>
        <scheme val="minor"/>
      </rPr>
      <t>připojení na stávající linku ve VS17</t>
    </r>
  </si>
  <si>
    <r>
      <t xml:space="preserve">MBUS master, 254 měřicích bodů </t>
    </r>
    <r>
      <rPr>
        <b/>
        <sz val="12"/>
        <color rgb="FFFF0000"/>
        <rFont val="Calibri"/>
        <family val="2"/>
        <charset val="238"/>
        <scheme val="minor"/>
      </rPr>
      <t>- připojení na stávající linku ve VS17</t>
    </r>
  </si>
  <si>
    <t>RPD - realizační projektová dokumetnace MaR, 7 paré</t>
  </si>
  <si>
    <r>
      <t>Provizorní regulace</t>
    </r>
    <r>
      <rPr>
        <b/>
        <sz val="12"/>
        <color rgb="FFFF0000"/>
        <rFont val="Calibri"/>
        <family val="2"/>
        <charset val="238"/>
        <scheme val="minor"/>
      </rPr>
      <t xml:space="preserve"> - není požadováno</t>
    </r>
  </si>
  <si>
    <r>
      <t xml:space="preserve">Měřič tepla DN 32, přír., vč. příslušenství, UH-50A50, MBUS, dodávka OT a.s., </t>
    </r>
    <r>
      <rPr>
        <b/>
        <sz val="12"/>
        <color rgb="FFFF0000"/>
        <rFont val="Calibri"/>
        <family val="2"/>
        <charset val="238"/>
        <scheme val="minor"/>
      </rPr>
      <t>pouze konfigurace MBUS</t>
    </r>
  </si>
  <si>
    <r>
      <t xml:space="preserve">Měřič tepla DN 32, přír., vč. příslušenství, UH-50A50+, dodávka OT a.s., </t>
    </r>
    <r>
      <rPr>
        <b/>
        <sz val="12"/>
        <color rgb="FFFF0000"/>
        <rFont val="Calibri"/>
        <family val="2"/>
        <charset val="238"/>
        <scheme val="minor"/>
      </rPr>
      <t>pouze konfigurace MBUS</t>
    </r>
  </si>
  <si>
    <r>
      <t>Vodoměr s výstupem M-Bus 1,5m</t>
    </r>
    <r>
      <rPr>
        <vertAlign val="superscript"/>
        <sz val="12"/>
        <rFont val="Calibri"/>
        <family val="2"/>
        <charset val="238"/>
        <scheme val="minor"/>
      </rPr>
      <t>3</t>
    </r>
    <r>
      <rPr>
        <sz val="12"/>
        <rFont val="Calibri"/>
        <family val="2"/>
        <charset val="238"/>
        <scheme val="minor"/>
      </rPr>
      <t xml:space="preserve">/h, SV pro doplňování, vč. MBUS, dodávka OT a.s., </t>
    </r>
    <r>
      <rPr>
        <b/>
        <sz val="12"/>
        <color rgb="FFFF0000"/>
        <rFont val="Calibri"/>
        <family val="2"/>
        <charset val="238"/>
        <scheme val="minor"/>
      </rPr>
      <t>pouze konfigurace MBUS</t>
    </r>
  </si>
  <si>
    <r>
      <t xml:space="preserve">Odpojení a zakončení KTR </t>
    </r>
    <r>
      <rPr>
        <b/>
        <sz val="12"/>
        <color rgb="FFFF0000"/>
        <rFont val="Calibri"/>
        <family val="2"/>
        <charset val="238"/>
        <scheme val="minor"/>
      </rPr>
      <t>- cena uvedena v rámci VV v PD datové komunikace</t>
    </r>
  </si>
  <si>
    <r>
      <t>Protipožární systém Hilti,PO45 -</t>
    </r>
    <r>
      <rPr>
        <b/>
        <sz val="12"/>
        <color rgb="FFFF0000"/>
        <rFont val="Calibri"/>
        <family val="2"/>
        <charset val="238"/>
        <scheme val="minor"/>
      </rPr>
      <t xml:space="preserve"> není požadován, montáž v prostoru VS</t>
    </r>
  </si>
  <si>
    <r>
      <t xml:space="preserve">Montáž komunikace mezi VS (OPT+MET) </t>
    </r>
    <r>
      <rPr>
        <b/>
        <sz val="12"/>
        <color rgb="FFFF0000"/>
        <rFont val="Calibri"/>
        <family val="2"/>
        <charset val="238"/>
        <scheme val="minor"/>
      </rPr>
      <t>- cena uvedena v rámci PD datové komunikace, protiplnění</t>
    </r>
  </si>
  <si>
    <r>
      <t>Komunikační prostředky propojení VS</t>
    </r>
    <r>
      <rPr>
        <b/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(OPT+MET) </t>
    </r>
    <r>
      <rPr>
        <b/>
        <sz val="12"/>
        <color rgb="FFFF0000"/>
        <rFont val="Calibri"/>
        <family val="2"/>
        <charset val="238"/>
        <scheme val="minor"/>
      </rPr>
      <t>- cena uvedena v rámci PD datové komunikace, protiplnění</t>
    </r>
  </si>
  <si>
    <r>
      <t xml:space="preserve">Kontrola, oživení XO, provedení svárů OPT XO IZS/ VS18A </t>
    </r>
    <r>
      <rPr>
        <sz val="12"/>
        <color rgb="FFFF0000"/>
        <rFont val="Calibri"/>
        <family val="2"/>
        <charset val="238"/>
        <scheme val="minor"/>
      </rPr>
      <t xml:space="preserve">- </t>
    </r>
    <r>
      <rPr>
        <b/>
        <sz val="12"/>
        <color rgb="FFFF0000"/>
        <rFont val="Calibri"/>
        <family val="2"/>
        <charset val="238"/>
        <scheme val="minor"/>
      </rPr>
      <t>cena uvedena v rámci VV v PD datové komunikace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</si>
</sst>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0.0"/>
    <numFmt numFmtId="165" formatCode="#,##0\ &quot;Kč&quot;"/>
    <numFmt numFmtId="166" formatCode="#,##0_);[Red]\(#,##0\)"/>
    <numFmt numFmtId="167" formatCode="_-* #,##0\ &quot;Kč&quot;_-;\-* #,##0\ &quot;Kč&quot;_-;_-* &quot;-&quot;??\ &quot;Kč&quot;_-;_-@_-"/>
  </numFmts>
  <fonts count="20" x14ac:knownFonts="1">
    <font>
      <sz val="12"/>
      <name val="Times New Roman CE"/>
      <charset val="238"/>
    </font>
    <font>
      <sz val="12"/>
      <name val="Times New Roman CE"/>
      <family val="1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indexed="12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indexed="12"/>
      <name val="Calibri"/>
      <family val="2"/>
      <charset val="238"/>
      <scheme val="minor"/>
    </font>
    <font>
      <b/>
      <sz val="16"/>
      <color indexed="1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12"/>
      <color theme="0" tint="-0.499984740745262"/>
      <name val="Times New Roman CE"/>
      <family val="1"/>
      <charset val="238"/>
    </font>
    <font>
      <vertAlign val="superscript"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3" fillId="0" borderId="0" applyFont="0" applyFill="0" applyBorder="0" applyAlignment="0" applyProtection="0"/>
    <xf numFmtId="0" fontId="2" fillId="0" borderId="0"/>
  </cellStyleXfs>
  <cellXfs count="175">
    <xf numFmtId="0" fontId="0" fillId="0" borderId="0" xfId="0"/>
    <xf numFmtId="165" fontId="4" fillId="0" borderId="9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5" fontId="4" fillId="0" borderId="9" xfId="0" applyNumberFormat="1" applyFont="1" applyFill="1" applyBorder="1" applyAlignment="1">
      <alignment horizontal="right"/>
    </xf>
    <xf numFmtId="0" fontId="4" fillId="0" borderId="9" xfId="2" applyFont="1" applyFill="1" applyBorder="1" applyAlignment="1">
      <alignment horizontal="center"/>
    </xf>
    <xf numFmtId="0" fontId="5" fillId="6" borderId="0" xfId="0" applyFont="1" applyFill="1"/>
    <xf numFmtId="0" fontId="6" fillId="6" borderId="0" xfId="0" applyFont="1" applyFill="1" applyBorder="1"/>
    <xf numFmtId="0" fontId="4" fillId="6" borderId="0" xfId="0" applyFont="1" applyFill="1" applyAlignment="1">
      <alignment horizontal="center"/>
    </xf>
    <xf numFmtId="0" fontId="4" fillId="6" borderId="0" xfId="0" applyFont="1" applyFill="1"/>
    <xf numFmtId="0" fontId="4" fillId="6" borderId="0" xfId="0" applyFont="1" applyFill="1" applyAlignment="1"/>
    <xf numFmtId="0" fontId="7" fillId="6" borderId="0" xfId="0" applyFont="1" applyFill="1" applyBorder="1" applyAlignment="1">
      <alignment horizontal="left"/>
    </xf>
    <xf numFmtId="0" fontId="4" fillId="0" borderId="0" xfId="0" applyFont="1"/>
    <xf numFmtId="0" fontId="5" fillId="0" borderId="8" xfId="0" applyFont="1" applyFill="1" applyBorder="1" applyAlignment="1">
      <alignment wrapText="1"/>
    </xf>
    <xf numFmtId="0" fontId="7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9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Continuous"/>
    </xf>
    <xf numFmtId="165" fontId="4" fillId="0" borderId="1" xfId="0" applyNumberFormat="1" applyFont="1" applyFill="1" applyBorder="1" applyAlignment="1">
      <alignment horizontal="centerContinuous"/>
    </xf>
    <xf numFmtId="0" fontId="4" fillId="0" borderId="1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Continuous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Continuous"/>
    </xf>
    <xf numFmtId="165" fontId="4" fillId="0" borderId="12" xfId="0" applyNumberFormat="1" applyFont="1" applyFill="1" applyBorder="1" applyAlignment="1">
      <alignment horizontal="centerContinuous"/>
    </xf>
    <xf numFmtId="49" fontId="5" fillId="0" borderId="11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/>
    </xf>
    <xf numFmtId="49" fontId="4" fillId="0" borderId="9" xfId="0" applyNumberFormat="1" applyFont="1" applyBorder="1" applyAlignment="1">
      <alignment horizontal="left" wrapText="1"/>
    </xf>
    <xf numFmtId="0" fontId="4" fillId="0" borderId="9" xfId="2" applyFont="1" applyBorder="1" applyAlignment="1">
      <alignment horizontal="left"/>
    </xf>
    <xf numFmtId="0" fontId="4" fillId="0" borderId="9" xfId="2" applyFont="1" applyBorder="1" applyAlignment="1">
      <alignment horizontal="center"/>
    </xf>
    <xf numFmtId="165" fontId="4" fillId="0" borderId="10" xfId="0" applyNumberFormat="1" applyFont="1" applyFill="1" applyBorder="1" applyAlignment="1">
      <alignment horizontal="right"/>
    </xf>
    <xf numFmtId="49" fontId="4" fillId="0" borderId="11" xfId="0" applyNumberFormat="1" applyFont="1" applyFill="1" applyBorder="1" applyAlignment="1">
      <alignment horizontal="center"/>
    </xf>
    <xf numFmtId="49" fontId="4" fillId="0" borderId="0" xfId="0" applyNumberFormat="1" applyFont="1" applyBorder="1" applyAlignment="1">
      <alignment horizontal="left" wrapText="1"/>
    </xf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49" fontId="4" fillId="0" borderId="13" xfId="0" applyNumberFormat="1" applyFont="1" applyFill="1" applyBorder="1" applyAlignment="1">
      <alignment horizontal="center"/>
    </xf>
    <xf numFmtId="49" fontId="4" fillId="0" borderId="14" xfId="0" applyNumberFormat="1" applyFont="1" applyBorder="1" applyAlignment="1">
      <alignment horizontal="left" wrapText="1"/>
    </xf>
    <xf numFmtId="0" fontId="4" fillId="0" borderId="14" xfId="2" applyFont="1" applyBorder="1" applyAlignment="1">
      <alignment horizontal="left"/>
    </xf>
    <xf numFmtId="0" fontId="4" fillId="0" borderId="14" xfId="2" applyFont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4" fillId="0" borderId="6" xfId="2" applyFont="1" applyBorder="1" applyAlignment="1">
      <alignment horizontal="center"/>
    </xf>
    <xf numFmtId="0" fontId="4" fillId="0" borderId="6" xfId="2" applyFont="1" applyBorder="1" applyAlignment="1">
      <alignment horizontal="left"/>
    </xf>
    <xf numFmtId="49" fontId="5" fillId="3" borderId="4" xfId="0" applyNumberFormat="1" applyFont="1" applyFill="1" applyBorder="1" applyAlignment="1">
      <alignment horizontal="left"/>
    </xf>
    <xf numFmtId="49" fontId="5" fillId="3" borderId="3" xfId="0" applyNumberFormat="1" applyFont="1" applyFill="1" applyBorder="1" applyAlignment="1">
      <alignment horizontal="right"/>
    </xf>
    <xf numFmtId="49" fontId="5" fillId="3" borderId="3" xfId="0" applyNumberFormat="1" applyFont="1" applyFill="1" applyBorder="1" applyAlignment="1">
      <alignment horizontal="left"/>
    </xf>
    <xf numFmtId="165" fontId="5" fillId="3" borderId="3" xfId="0" applyNumberFormat="1" applyFont="1" applyFill="1" applyBorder="1" applyAlignment="1">
      <alignment horizontal="right"/>
    </xf>
    <xf numFmtId="49" fontId="5" fillId="3" borderId="3" xfId="0" applyNumberFormat="1" applyFont="1" applyFill="1" applyBorder="1" applyAlignment="1">
      <alignment horizontal="center"/>
    </xf>
    <xf numFmtId="49" fontId="4" fillId="0" borderId="0" xfId="0" applyNumberFormat="1" applyFont="1" applyBorder="1" applyAlignment="1">
      <alignment horizontal="left"/>
    </xf>
    <xf numFmtId="49" fontId="4" fillId="0" borderId="14" xfId="0" applyNumberFormat="1" applyFont="1" applyBorder="1" applyAlignment="1">
      <alignment horizontal="left"/>
    </xf>
    <xf numFmtId="49" fontId="4" fillId="0" borderId="9" xfId="0" applyNumberFormat="1" applyFont="1" applyBorder="1" applyAlignment="1">
      <alignment horizontal="left"/>
    </xf>
    <xf numFmtId="49" fontId="5" fillId="3" borderId="4" xfId="0" applyNumberFormat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right"/>
    </xf>
    <xf numFmtId="0" fontId="5" fillId="0" borderId="0" xfId="0" applyFont="1"/>
    <xf numFmtId="0" fontId="4" fillId="0" borderId="9" xfId="2" applyFont="1" applyBorder="1"/>
    <xf numFmtId="0" fontId="4" fillId="0" borderId="0" xfId="2" applyFont="1" applyBorder="1"/>
    <xf numFmtId="0" fontId="4" fillId="0" borderId="14" xfId="2" applyFont="1" applyBorder="1"/>
    <xf numFmtId="0" fontId="10" fillId="0" borderId="0" xfId="0" applyFont="1"/>
    <xf numFmtId="0" fontId="4" fillId="0" borderId="9" xfId="0" applyFont="1" applyBorder="1"/>
    <xf numFmtId="0" fontId="4" fillId="0" borderId="0" xfId="0" applyFont="1" applyBorder="1"/>
    <xf numFmtId="0" fontId="4" fillId="0" borderId="14" xfId="0" applyFont="1" applyBorder="1"/>
    <xf numFmtId="49" fontId="4" fillId="0" borderId="6" xfId="0" applyNumberFormat="1" applyFont="1" applyBorder="1" applyAlignment="1">
      <alignment horizontal="left"/>
    </xf>
    <xf numFmtId="0" fontId="4" fillId="0" borderId="6" xfId="2" applyFont="1" applyBorder="1"/>
    <xf numFmtId="49" fontId="4" fillId="5" borderId="5" xfId="0" applyNumberFormat="1" applyFont="1" applyFill="1" applyBorder="1" applyAlignment="1">
      <alignment horizontal="center"/>
    </xf>
    <xf numFmtId="49" fontId="5" fillId="5" borderId="6" xfId="0" applyNumberFormat="1" applyFont="1" applyFill="1" applyBorder="1" applyAlignment="1">
      <alignment horizontal="left"/>
    </xf>
    <xf numFmtId="49" fontId="4" fillId="5" borderId="6" xfId="0" applyNumberFormat="1" applyFont="1" applyFill="1" applyBorder="1" applyAlignment="1">
      <alignment horizontal="left"/>
    </xf>
    <xf numFmtId="165" fontId="4" fillId="5" borderId="6" xfId="0" applyNumberFormat="1" applyFont="1" applyFill="1" applyBorder="1" applyAlignment="1">
      <alignment horizontal="right"/>
    </xf>
    <xf numFmtId="49" fontId="4" fillId="5" borderId="6" xfId="0" applyNumberFormat="1" applyFont="1" applyFill="1" applyBorder="1" applyAlignment="1">
      <alignment horizontal="center"/>
    </xf>
    <xf numFmtId="0" fontId="11" fillId="0" borderId="0" xfId="0" applyFont="1"/>
    <xf numFmtId="0" fontId="5" fillId="0" borderId="11" xfId="0" applyFont="1" applyFill="1" applyBorder="1"/>
    <xf numFmtId="0" fontId="5" fillId="2" borderId="0" xfId="0" applyFont="1" applyFill="1" applyBorder="1"/>
    <xf numFmtId="0" fontId="4" fillId="2" borderId="0" xfId="0" applyFont="1" applyFill="1" applyBorder="1"/>
    <xf numFmtId="165" fontId="4" fillId="0" borderId="0" xfId="0" applyNumberFormat="1" applyFont="1" applyBorder="1"/>
    <xf numFmtId="165" fontId="4" fillId="0" borderId="0" xfId="0" applyNumberFormat="1" applyFont="1" applyFill="1" applyBorder="1"/>
    <xf numFmtId="164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left"/>
    </xf>
    <xf numFmtId="49" fontId="10" fillId="0" borderId="0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right"/>
    </xf>
    <xf numFmtId="0" fontId="4" fillId="5" borderId="5" xfId="0" applyFont="1" applyFill="1" applyBorder="1"/>
    <xf numFmtId="0" fontId="5" fillId="5" borderId="6" xfId="0" applyFont="1" applyFill="1" applyBorder="1"/>
    <xf numFmtId="0" fontId="10" fillId="5" borderId="6" xfId="0" applyFont="1" applyFill="1" applyBorder="1"/>
    <xf numFmtId="165" fontId="10" fillId="5" borderId="6" xfId="0" applyNumberFormat="1" applyFont="1" applyFill="1" applyBorder="1"/>
    <xf numFmtId="0" fontId="10" fillId="5" borderId="6" xfId="0" applyFont="1" applyFill="1" applyBorder="1" applyAlignment="1">
      <alignment horizontal="center"/>
    </xf>
    <xf numFmtId="165" fontId="11" fillId="5" borderId="7" xfId="0" applyNumberFormat="1" applyFont="1" applyFill="1" applyBorder="1"/>
    <xf numFmtId="0" fontId="4" fillId="0" borderId="11" xfId="0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165" fontId="10" fillId="0" borderId="0" xfId="0" applyNumberFormat="1" applyFont="1" applyFill="1" applyBorder="1"/>
    <xf numFmtId="0" fontId="10" fillId="0" borderId="0" xfId="0" applyFont="1" applyFill="1" applyBorder="1" applyAlignment="1">
      <alignment horizontal="center"/>
    </xf>
    <xf numFmtId="165" fontId="11" fillId="0" borderId="0" xfId="0" applyNumberFormat="1" applyFont="1" applyFill="1" applyBorder="1"/>
    <xf numFmtId="0" fontId="4" fillId="0" borderId="0" xfId="0" applyFont="1" applyFill="1"/>
    <xf numFmtId="0" fontId="12" fillId="4" borderId="16" xfId="0" applyFont="1" applyFill="1" applyBorder="1" applyAlignment="1">
      <alignment vertical="center"/>
    </xf>
    <xf numFmtId="0" fontId="6" fillId="4" borderId="17" xfId="0" applyFont="1" applyFill="1" applyBorder="1" applyAlignment="1">
      <alignment vertical="center"/>
    </xf>
    <xf numFmtId="0" fontId="13" fillId="4" borderId="17" xfId="0" applyFont="1" applyFill="1" applyBorder="1" applyAlignment="1">
      <alignment vertical="center"/>
    </xf>
    <xf numFmtId="165" fontId="13" fillId="4" borderId="17" xfId="0" applyNumberFormat="1" applyFont="1" applyFill="1" applyBorder="1" applyAlignment="1">
      <alignment vertical="center"/>
    </xf>
    <xf numFmtId="0" fontId="13" fillId="4" borderId="17" xfId="0" applyFont="1" applyFill="1" applyBorder="1" applyAlignment="1">
      <alignment horizontal="center" vertical="center"/>
    </xf>
    <xf numFmtId="165" fontId="14" fillId="4" borderId="18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Fill="1"/>
    <xf numFmtId="44" fontId="4" fillId="6" borderId="0" xfId="0" applyNumberFormat="1" applyFont="1" applyFill="1" applyBorder="1"/>
    <xf numFmtId="49" fontId="5" fillId="6" borderId="11" xfId="0" applyNumberFormat="1" applyFont="1" applyFill="1" applyBorder="1" applyAlignment="1">
      <alignment horizontal="center"/>
    </xf>
    <xf numFmtId="0" fontId="5" fillId="6" borderId="0" xfId="0" applyFont="1" applyFill="1" applyBorder="1" applyAlignment="1">
      <alignment horizontal="left"/>
    </xf>
    <xf numFmtId="49" fontId="4" fillId="6" borderId="0" xfId="0" applyNumberFormat="1" applyFont="1" applyFill="1" applyBorder="1" applyAlignment="1">
      <alignment horizontal="left"/>
    </xf>
    <xf numFmtId="165" fontId="4" fillId="6" borderId="0" xfId="0" applyNumberFormat="1" applyFont="1" applyFill="1" applyBorder="1" applyAlignment="1">
      <alignment horizontal="right"/>
    </xf>
    <xf numFmtId="49" fontId="4" fillId="6" borderId="0" xfId="0" applyNumberFormat="1" applyFont="1" applyFill="1" applyBorder="1" applyAlignment="1">
      <alignment horizontal="center"/>
    </xf>
    <xf numFmtId="165" fontId="4" fillId="6" borderId="12" xfId="0" applyNumberFormat="1" applyFont="1" applyFill="1" applyBorder="1" applyAlignment="1">
      <alignment horizontal="right"/>
    </xf>
    <xf numFmtId="49" fontId="4" fillId="0" borderId="6" xfId="0" applyNumberFormat="1" applyFont="1" applyBorder="1" applyAlignment="1">
      <alignment horizontal="left" wrapText="1"/>
    </xf>
    <xf numFmtId="49" fontId="5" fillId="6" borderId="0" xfId="0" applyNumberFormat="1" applyFont="1" applyFill="1" applyBorder="1" applyAlignment="1">
      <alignment horizontal="left"/>
    </xf>
    <xf numFmtId="3" fontId="4" fillId="6" borderId="0" xfId="0" applyNumberFormat="1" applyFont="1" applyFill="1" applyBorder="1" applyAlignment="1">
      <alignment horizontal="center"/>
    </xf>
    <xf numFmtId="165" fontId="4" fillId="0" borderId="0" xfId="0" applyNumberFormat="1" applyFont="1"/>
    <xf numFmtId="49" fontId="4" fillId="0" borderId="0" xfId="0" applyNumberFormat="1" applyFont="1" applyFill="1" applyAlignment="1">
      <alignment horizontal="center"/>
    </xf>
    <xf numFmtId="49" fontId="4" fillId="0" borderId="0" xfId="0" applyNumberFormat="1" applyFont="1" applyAlignment="1">
      <alignment horizontal="left" wrapText="1"/>
    </xf>
    <xf numFmtId="0" fontId="4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0" applyFont="1" applyAlignment="1">
      <alignment horizontal="right"/>
    </xf>
    <xf numFmtId="165" fontId="5" fillId="0" borderId="0" xfId="0" applyNumberFormat="1" applyFont="1"/>
    <xf numFmtId="0" fontId="15" fillId="0" borderId="0" xfId="2" applyFont="1" applyBorder="1" applyAlignment="1">
      <alignment horizontal="center"/>
    </xf>
    <xf numFmtId="0" fontId="15" fillId="0" borderId="9" xfId="2" applyFont="1" applyBorder="1" applyAlignment="1">
      <alignment horizontal="center"/>
    </xf>
    <xf numFmtId="14" fontId="4" fillId="0" borderId="0" xfId="0" applyNumberFormat="1" applyFont="1"/>
    <xf numFmtId="0" fontId="18" fillId="6" borderId="0" xfId="0" applyFont="1" applyFill="1" applyBorder="1" applyAlignment="1">
      <alignment horizontal="center"/>
    </xf>
    <xf numFmtId="0" fontId="19" fillId="6" borderId="0" xfId="0" applyFont="1" applyFill="1"/>
    <xf numFmtId="0" fontId="19" fillId="6" borderId="0" xfId="0" applyFont="1" applyFill="1" applyAlignment="1"/>
    <xf numFmtId="167" fontId="4" fillId="0" borderId="9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167" fontId="4" fillId="0" borderId="14" xfId="0" applyNumberFormat="1" applyFont="1" applyBorder="1" applyAlignment="1">
      <alignment horizontal="right"/>
    </xf>
    <xf numFmtId="167" fontId="4" fillId="0" borderId="6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7" fontId="5" fillId="3" borderId="3" xfId="0" applyNumberFormat="1" applyFont="1" applyFill="1" applyBorder="1" applyAlignment="1">
      <alignment horizontal="right"/>
    </xf>
    <xf numFmtId="167" fontId="4" fillId="0" borderId="0" xfId="0" applyNumberFormat="1" applyFont="1" applyBorder="1" applyAlignment="1">
      <alignment horizontal="centerContinuous"/>
    </xf>
    <xf numFmtId="167" fontId="4" fillId="6" borderId="0" xfId="0" applyNumberFormat="1" applyFont="1" applyFill="1" applyBorder="1" applyAlignment="1">
      <alignment horizontal="right"/>
    </xf>
    <xf numFmtId="167" fontId="4" fillId="0" borderId="9" xfId="0" applyNumberFormat="1" applyFont="1" applyFill="1" applyBorder="1" applyAlignment="1">
      <alignment horizontal="right"/>
    </xf>
    <xf numFmtId="167" fontId="15" fillId="0" borderId="0" xfId="0" applyNumberFormat="1" applyFont="1" applyBorder="1" applyAlignment="1">
      <alignment horizontal="right"/>
    </xf>
    <xf numFmtId="167" fontId="1" fillId="0" borderId="9" xfId="0" applyNumberFormat="1" applyFont="1" applyBorder="1" applyAlignment="1">
      <alignment horizontal="right"/>
    </xf>
    <xf numFmtId="167" fontId="1" fillId="0" borderId="0" xfId="0" applyNumberFormat="1" applyFont="1" applyBorder="1" applyAlignment="1">
      <alignment horizontal="right"/>
    </xf>
    <xf numFmtId="167" fontId="1" fillId="0" borderId="14" xfId="0" applyNumberFormat="1" applyFont="1" applyBorder="1" applyAlignment="1">
      <alignment horizontal="right"/>
    </xf>
    <xf numFmtId="167" fontId="16" fillId="0" borderId="9" xfId="0" applyNumberFormat="1" applyFont="1" applyBorder="1" applyAlignment="1">
      <alignment horizontal="right"/>
    </xf>
    <xf numFmtId="167" fontId="16" fillId="0" borderId="0" xfId="0" applyNumberFormat="1" applyFont="1" applyBorder="1" applyAlignment="1">
      <alignment horizontal="right"/>
    </xf>
    <xf numFmtId="167" fontId="15" fillId="0" borderId="9" xfId="0" applyNumberFormat="1" applyFont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4" fillId="0" borderId="14" xfId="0" applyNumberFormat="1" applyFont="1" applyFill="1" applyBorder="1" applyAlignment="1">
      <alignment horizontal="right"/>
    </xf>
    <xf numFmtId="167" fontId="4" fillId="0" borderId="6" xfId="0" applyNumberFormat="1" applyFont="1" applyFill="1" applyBorder="1" applyAlignment="1">
      <alignment horizontal="right"/>
    </xf>
    <xf numFmtId="167" fontId="5" fillId="3" borderId="2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centerContinuous"/>
    </xf>
    <xf numFmtId="167" fontId="5" fillId="0" borderId="0" xfId="0" applyNumberFormat="1" applyFont="1" applyFill="1" applyBorder="1" applyAlignment="1">
      <alignment horizontal="right"/>
    </xf>
    <xf numFmtId="167" fontId="5" fillId="6" borderId="0" xfId="0" applyNumberFormat="1" applyFont="1" applyFill="1" applyBorder="1" applyAlignment="1">
      <alignment horizontal="right"/>
    </xf>
    <xf numFmtId="167" fontId="15" fillId="0" borderId="0" xfId="0" applyNumberFormat="1" applyFont="1" applyFill="1" applyBorder="1" applyAlignment="1">
      <alignment horizontal="right"/>
    </xf>
    <xf numFmtId="167" fontId="15" fillId="0" borderId="9" xfId="0" applyNumberFormat="1" applyFont="1" applyFill="1" applyBorder="1" applyAlignment="1">
      <alignment horizontal="right"/>
    </xf>
    <xf numFmtId="167" fontId="5" fillId="5" borderId="6" xfId="0" applyNumberFormat="1" applyFont="1" applyFill="1" applyBorder="1" applyAlignment="1">
      <alignment horizontal="right"/>
    </xf>
    <xf numFmtId="167" fontId="4" fillId="5" borderId="6" xfId="0" applyNumberFormat="1" applyFont="1" applyFill="1" applyBorder="1" applyAlignment="1">
      <alignment horizontal="right"/>
    </xf>
    <xf numFmtId="167" fontId="4" fillId="0" borderId="10" xfId="0" applyNumberFormat="1" applyFont="1" applyFill="1" applyBorder="1" applyAlignment="1">
      <alignment horizontal="right"/>
    </xf>
    <xf numFmtId="167" fontId="4" fillId="0" borderId="12" xfId="0" applyNumberFormat="1" applyFont="1" applyFill="1" applyBorder="1" applyAlignment="1">
      <alignment horizontal="right"/>
    </xf>
    <xf numFmtId="167" fontId="4" fillId="0" borderId="15" xfId="0" applyNumberFormat="1" applyFont="1" applyFill="1" applyBorder="1" applyAlignment="1">
      <alignment horizontal="right"/>
    </xf>
    <xf numFmtId="167" fontId="4" fillId="0" borderId="7" xfId="0" applyNumberFormat="1" applyFont="1" applyFill="1" applyBorder="1" applyAlignment="1">
      <alignment horizontal="right"/>
    </xf>
    <xf numFmtId="167" fontId="4" fillId="0" borderId="12" xfId="0" applyNumberFormat="1" applyFont="1" applyFill="1" applyBorder="1" applyAlignment="1">
      <alignment horizontal="centerContinuous"/>
    </xf>
    <xf numFmtId="167" fontId="4" fillId="6" borderId="12" xfId="0" applyNumberFormat="1" applyFont="1" applyFill="1" applyBorder="1" applyAlignment="1">
      <alignment horizontal="right"/>
    </xf>
    <xf numFmtId="167" fontId="5" fillId="0" borderId="12" xfId="0" applyNumberFormat="1" applyFont="1" applyFill="1" applyBorder="1" applyAlignment="1">
      <alignment horizontal="right"/>
    </xf>
    <xf numFmtId="167" fontId="5" fillId="6" borderId="12" xfId="0" applyNumberFormat="1" applyFont="1" applyFill="1" applyBorder="1" applyAlignment="1">
      <alignment horizontal="right"/>
    </xf>
    <xf numFmtId="167" fontId="15" fillId="0" borderId="12" xfId="0" applyNumberFormat="1" applyFont="1" applyFill="1" applyBorder="1" applyAlignment="1">
      <alignment horizontal="right"/>
    </xf>
    <xf numFmtId="167" fontId="15" fillId="0" borderId="10" xfId="0" applyNumberFormat="1" applyFont="1" applyFill="1" applyBorder="1" applyAlignment="1">
      <alignment horizontal="right"/>
    </xf>
    <xf numFmtId="167" fontId="5" fillId="5" borderId="7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7" fontId="4" fillId="0" borderId="12" xfId="0" applyNumberFormat="1" applyFont="1" applyFill="1" applyBorder="1"/>
    <xf numFmtId="167" fontId="10" fillId="0" borderId="0" xfId="0" applyNumberFormat="1" applyFont="1" applyFill="1" applyBorder="1" applyAlignment="1">
      <alignment horizontal="right"/>
    </xf>
    <xf numFmtId="167" fontId="10" fillId="0" borderId="12" xfId="0" applyNumberFormat="1" applyFont="1" applyFill="1" applyBorder="1" applyAlignment="1">
      <alignment horizontal="right"/>
    </xf>
    <xf numFmtId="167" fontId="11" fillId="5" borderId="7" xfId="0" applyNumberFormat="1" applyFont="1" applyFill="1" applyBorder="1"/>
    <xf numFmtId="167" fontId="11" fillId="0" borderId="0" xfId="0" applyNumberFormat="1" applyFont="1" applyFill="1" applyBorder="1"/>
    <xf numFmtId="167" fontId="11" fillId="0" borderId="12" xfId="0" applyNumberFormat="1" applyFont="1" applyFill="1" applyBorder="1"/>
    <xf numFmtId="167" fontId="14" fillId="4" borderId="18" xfId="0" applyNumberFormat="1" applyFont="1" applyFill="1" applyBorder="1" applyAlignment="1">
      <alignment vertical="center"/>
    </xf>
    <xf numFmtId="167" fontId="14" fillId="4" borderId="19" xfId="0" applyNumberFormat="1" applyFont="1" applyFill="1" applyBorder="1" applyAlignment="1">
      <alignment vertical="center"/>
    </xf>
  </cellXfs>
  <cellStyles count="3">
    <cellStyle name="čárky [0]_Kabely" xfId="1"/>
    <cellStyle name="Normální" xfId="0" builtinId="0"/>
    <cellStyle name="normální_ŘS-Fanuc" xfId="2"/>
  </cellStyles>
  <dxfs count="0"/>
  <tableStyles count="0" defaultTableStyle="TableStyleMedium9" defaultPivotStyle="PivotStyleLight16"/>
  <colors>
    <mruColors>
      <color rgb="FFFFFFCC"/>
      <color rgb="FFFFFF99"/>
      <color rgb="FFCCFFCC"/>
      <color rgb="FFFFCC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11</xdr:row>
      <xdr:rowOff>0</xdr:rowOff>
    </xdr:from>
    <xdr:to>
      <xdr:col>20</xdr:col>
      <xdr:colOff>304800</xdr:colOff>
      <xdr:row>13</xdr:row>
      <xdr:rowOff>47625</xdr:rowOff>
    </xdr:to>
    <xdr:sp macro="" textlink="">
      <xdr:nvSpPr>
        <xdr:cNvPr id="2" name="AutoShape 5" descr="data:image/jpeg;base64,/9j/4AAQSkZJRgABAQAAAQABAAD/2wCEAAkGBhQSEBUSExQUFRUWGBUYGBYXGBkZGRkYHRcdGBgUGBQXHSYgGBolHBcdIC8gIycpLSwsFh8xNTAtNSYtLCkBCQoKDgwOGg8PGi0kHyAsLywsLCwsLCwpLCwsLCwvLCksKSwpKSkpLCwsLCksLCwpLCwpLCksLCwpKSwsLCwsLP/AABEIALUBFgMBIgACEQEDEQH/xAAcAAEAAgMBAQEAAAAAAAAAAAAABQYDBAcCAQj/xABLEAABAwIEAgYGBQkGBAcBAAABAAIRAyEEEjFBBVEGEyIyYXEHQoGRocEjM1JysRRDYmOCstHh8BUkkqLC8SU0U3MWNURUg6PSCP/EABkBAQEBAQEBAAAAAAAAAAAAAAACAQMEBf/EACkRAQEAAgEDBAECBwAAAAAAAAABAhEDEiExBBMyQXFRYQUiJDRigbH/2gAMAwEAAhEDEQA/AO4oiICIiAiIgIiICIiAiIgIiICIiAiIgIiICIiAiIgIiICIiAiIgIiICIiAiIgIiICIiAiIgIiICIiAiIgIiICIiAiIgIiICIvhKD6ixnEN+033heTjGfab7whtmRa5x7PtfisFTjlEGC+/kfbBIgxKM3G+ij3cbp/pe5eKvHWt1a8aagbmBvzKM6ok0UT/AG8D3W5tdHA6T9kHcEea8N6Qg6NE2EEwbifWAvF4Q64mUUKOPOnuHyg/ajUSPHy1hbNPi/2mPHiBI1jUeF9EOuJFFhbjGH1mzymD7jdZkUIiICIvhQfUXPMd0zxDajWNDnEjNDAwAjSLiRchQvFenuLpUy4tf2WzJcBvGYtbHI2Hit05e7HXUXHuA+kNuIaOuq1aTiAe+erMgHW5bruFJu46wWzl2l873TftQ7JpyP8AlTR7sdMLwNSAvDsWwavaPMj2Ll39tUc0loO5hzmmR3SDmAaY3gl2hyiyxVOMUhZrGkQ4dxuhM5YL3AD3jfLyaZ7sdTHEKZEh7TtYzfcWXl3E6Y1dzOh0Gp008Vy7/wASgEwIkg2Abo2BJDSbeZP6QHZWPGdKQI+i7TiBma7LcnWC2D7QTeZlNVnvR1IcWYZAJMaxtaRN7WvdYX9IKYMEwRrJaItMm9h4my5UOP1BBa2CNDmjeTEXAPvOpJKzv6U1yIcKZjQmSR5G0Rz18VvTWe9HTa3HA0SWmPafeQDHtWu7pQ3Zo21dlEeZEawLkCTErmVHj2Ib3X5dbNBI9xt7dbrxU4liXGS53mGRtE2Gsb6hOmp9506r0nDRLm5de9O3iBHtlev7ecQSA2eRzA/Fcqq1MSGO7dQNEToBybIUJw7jNdudnWvytrVGxmgAQxwAGkdonTaE6T3a7W3jlQm7S3xDZGsC8+20xzWGpx6o0jMWRzDgOd+0BsPeeV1xnifG6lKm54dmgt7zWmxMbjxUjwDFnEUm1HOIc5zh2QGiNu6NVvSz3LrbptbpJuK9Kfsl7QdNJa4iZ3Hx1WGtxzMLV4g+q4uB9oFptqHRFtVUaFFr6D4dUL81IMJc/K0OyggwY1JVKxuMeMW1uc5SWS08zFr7aJIzrrrVTjuUfWNcfFlUTbXTnePitWl0xoFzmGc7cs6NiQCO0XwZF7c4IVPc+XHuDTwGnl8lE03f3muMzdKV2l27CDBABB7Phot6Ynrt26KOl1Ju5It3jT8bSCTeduQhY/8AxhTJlgJ27L6hEgRH1ZuBtpvdc36REnC1fIH/ADt/is/QivGCB+zWmLbD5ylk3pst6epfavSiWl/UwBEuE2k5hJAbqYPio6t6RaZqdSQ0v0yljiT60F3WaWm/ILWw2KmhVkdkGlLbXAdfafiue40RxcfsfGkP4poxu9/h0/EdI3ZiMjAWmZaMtwdZkzck+0rV4Z09rHrWENAp1MjcrQLQ0iQGkT2osAIElR1WBUcDksTrmA9gb/FRWALesxMmn9bI7/8A06Z7P81WoiZXusWP9Ib6TcztCYtktYkaMHJbeE6QYitTbVbUDWuaTBNSQAYM5XgexUPpW3+7/tt/BynuDVC3A4cg95tVsT+nrAi99fDwSzu3f8u1ixmIrtpU39aXFxqZmiTlDH5ZJLnWKq3AultXEVXsfENa7utbJIBgyRYW28VY+IOIw9KM0dbVaZk2zEwXXB01C530VeGYutmEgCoCLfagWPjf2LGzxV3wWKque0gvjM2SAcsSJki0Qu4LgeDqNBbPVSCCJNQuseQ7M/0V3sLM3X0/ivqIi5vSL4V9Wvj/AKp/3HfulBwXp3xR1OpTgkAsIsSJbDCRI2kn3KpY2uH5zLe7Tyg1XvMk3ywIJjUHTZbvGqRc4Nhx+mrwGiTGWm7stNtyfeofizXCq3MHAx6zWtOjtmWCqzfZ4+nb1SPZZ9xu/wCi3Tl/sulcD4EazA8VAwdlpEA+ow9oyPt2G+V3JczpHss+6Bp4LpHAMaG0gHYdtUOydp2gBpsGUnKfWDD7x6y2/szLX2w1AWuc2Zgke4xovD7a/FTL+ImkQ38mw4dBIMbEiL2kiBfW8rzX6WVrGKUkBwgTu437ViS5xI8U3XPURFWmWmCCDyNiozD4s1JOZzmCpTy/QmmAC42zOu86aRp4qRhpa4vc8FzXCmWwSXiBebgX15jeFofkvViJe+XU3Z3udUI7YbEnTXRUTSddxJs2psEQI8t9N1kbxNo+GjRr/i+KhKdT+v8AdHPW9MT1VLv4va0z4xC13cTf9r4Dy5LRmy8hOmG63amNe4EZnEHUTYxp7lFcIac2IHa+tJgARelTNyto2F49s/JR/DnN6ytPV99uuYD6qnoBfbdNKnisPSQ/3ep+x++FJdEn/wBwaWi4rRI1u0+28/Ba3GMKHYaq4nsywSA7LrMAnewgeKzdEj/dAASP7w29vAaHe/JZVT4aWOhfDVhlAP0UEAfa1JJEExfyMqjcU/56n49X+EfiFeMActOsS6wbSIEDuh7rCTIiOUqmdICPyum4c238Mxi3tSEWOjXc45u1Nu63NoANTobLQBcMZWnPdlA3LWHSoNdxb+oWWiRF8mu7nD4BaYLfyp8ZPq6OmZ181XZ26pGP2x9IG/3aqP0eYPrAi4sdF66CwcGR+ubOvJo28164u8to1YgjJJGXKDBB/qFp9D6s0XHY1SSPYzVZfK58Kt/D2jJWYZiaYgHbORyuqDxhuXizI50vwDfwC6GymerrZY7LOZtFR8AAWPtXOePvP9pUz/2fksVx+f8AS34cuDZGf9mAPeVpcPquFfE3qXew2qtafqmauNnaLKxzY/Nz4h5PwssHCMKamKrsaGSTTP1c/mxs8gDTddNbvZx6pjjbldSRrdIMPmoOktAzt1cCR4ktsRfULc4PVzYKixt3DrTHhmJ1NtvgvHSlz20DRdYNeHdwM7UwYDSQfYnRhwFCk4yPrmk7bxA1ntfEKbLL3VLLhLPC31KkYeXRepWEiYl1JxEE+Y3XPuCYPPj6rG6kVdwBmD5knkrn+X0XUW0mgl/Xh0doAs6sDvnTtKhh0Y+rHOr+9KnSp9/hbaFZwAvUAjTrGMGnLVd6pmw8l+fGuEWAP3aRf+8v0BhXTTaebW+O3PdZm6+n+2VERc3qFhxYmm8fou/BZl5qCx8kH5l44Gio7NkgVanfDy29OmdKd9lWsSRmGXKRJ7oLQLuix129hHJXPptwYjE9TTbUeXk1DHagw1kQ1swA0b3lU/G8PfTmRZupNo27pMi/greXF6Yewzy/AkfL8V0LgtVvUNzFndZZ4e4/VsGjTH+3kDQGiWs15aeLv6nmrzwfBB9FlyIY2wAM9gaEuC1zyb9TGU2yQWEktsKWgFjGbwk+JAWHFY+k5ps4vixgNEyfVBjfkvOI4T3chknX/wDXZm3MrDiOBPaM0g+AnSJJkgf17lie6Nx2OqNPYpueQ3swLAkmZ8vD7SrVDFVXOEue4iox3rSD1gEF1g0R4R4AhWfHNdlGTriZ/M5JiNzUsB/BalEPAfn66Ib9dWa+/WMNqdPQ+PKVq8LqN9rr3n2kH8ELl5b7PZPzQro4szSvTQsbF6lGMjgctg72GPisXRjhr6+Kr02ucwyxxMz+bGrwCdtIXpzhHq+3N8lJejcD+0MQbfVsNp5RafJeL1/Nlw+nz5MfMnZ6PT4TPOY37RvS3CvpNq0XvcQIJJOYEiCCLA6HfmozowB1ElsxW537olsbzGvgOasfpPojrKul6bTbvbDy2Vc6IH6Fwt9a0+Onqnl/Jb6PlvNwYcl82S3867t5cJhcsZ9VZKfF2MZXYWOLqjcrSY7JDnGbyQIcBA5Kq9JqgGIpns6MIgQO9EAbd0q1vY0daHClmDql3d8S31WizpNh9kyVVel/1lMme628XgaDyGxXpjlj5TuHzRMVNTo23lmWz0bw3WcWpseHOaWMkPIIIDqpiBqPAqK47LMO9rSQ0vZpeXgQXDkLm3LXRbfo3qTxWn915Gn2XSAABlix/aW3w3DFJelXAtpPqBjWsa6hmhsATDh3Rp3dd1S+g5mi8frB8WhdE9MIjK79TUEx97fbXT+C550AYTTqgbOYY8wf4KcfpeXxv5WmpSeesIf2RIMugkaiW7yTbxlUnpMYx1I/o0j7nH5K+VKb8zoa2HXk3LczQHQ7XQ5TbyhUPpX/AM3S+4z94/wVXwni+Sy4vGilTBcaoOYDKCQIcAWus0wL/hqtnoLXFTHVXjNBpsIk/fbNwJBifao3jzi+iIt2y52WHOESR2AZicvkByWf0bUizGPYc89UyQ5pEHtQBN8saG08l14vnHh9fP6Pkv7Vn9INMB1XSTkOt/U228wsPQsE0qUC/WVBuT3QYyyBvrK3PSO09vWMrPLVo1/HwXz0f4Vr8KJLQRVdfT1WmM2wWc3bOt9Ber0vH+J/xt0cMwMY7KwHM2XufmB7Rt1OoIiTNoiNRFSbRaeJvaZALqkxrABc4gneBZXipgqbZczvAgiDcfSC4be47vJULHn/AIjU171Tb9EkyOa5eXsx+/w3ekfFKrX0w5+jA0zMESGhziCC5wGa++Q8l+keFgdRShwcMjIc0yHDKIcDuDrK/PGI4YatQONN7B2ZIp9YTl7pBqjs67GDuCLL9B8Cj8loZRDeqpwCQSBkEAkAA+wDyWZu/DrTeREXN6BERBybG4N1Tij2MIDjTeQTtFVt/j8VzrpXx2nXZWaJeWue4Phw1cxpcM2g+jHZFgSSNTPWMOI40dvo6w/+1i4JVYB+UDkH/Cr7NvPa40VPNjj9trDYhnVMhomZzZj+lYD1fK+5XQejT5oz2j2W2uNjsBE29knbTmuCH0Q193hvz8/IK8cCph1JoJiGD1vF3NwzaLXPLtU/XqsYG5rdqxAItvcNBmTMWmRay0K2NaS453gG0NaO6CYBM8ivpwoMnKNQABJkd4lskyYtyUc/En7LRpo0bezwSRztR/G8haM3UZcxjr3OaNNgzvHwWlgHM7eTqO5+ZpPBgPab1H6iYtzjkpPHVXm7etkm/VU2OOnJwho8Vq5akPL/AMpjI7651MNnWzKd5+Gq37dMb2SJJ/S9p+S8uXwReMuu0/NfSVbi90yvUryxfMyMZrxbN7P4qT9HTv8AiNcXvRp6mfWfv8lEPIi8e2fkt70f1gOJuFu1SaLTt1p0Pkvn/wAVx6vR8k/xr1ekuuWN/wBKA7Rs4/RaA63PtmAq96PKbX0azSRGdhJ02I120U56U60VDYEilofNxg+H81UehmJLadbvQTT0Ft+9y1/BR/Cv7Pi/C/U/PP8AK74nC0g86E2jkTDQIaBBkS7fVUfphOenr9W07c3fDRTLq06qD6YzNM7ZOc3kmbaHWy+lrTzY3dSb6D3sy5bB2bN2pkAt3OXS1wpToVQ6riuHF4LakDsRJsSAz72n8VF0XiJOQX3Lx+FlscHxLafEcM+WANmcoOgqUzJPlPxS+DC91s9L8EUx+qq/18P6lc39HmJDW1ec0/8AWr36VuIMqkdU4PDaNQEtuJh9p5/xXOehVhV/+P8A1qcZ4dL8cl3rcVcXTAvEj3TFrXCofTP/AJikf1bf3nK2ObYk27ttyCCZHhH4qpdNT9LRP6v/AFuVZdoni+S0spjWNzcvaN+Wq2Oi9QDie16TdCT/ANXmtaheYG+1MO+K8YKu6njw8B0ik0xkAmKhtHK66Y3WUry8/HeTizwnmyxvekepBfETlZzmJbrtuojopiyMK5sujrXbW7guTsbaefJbPS7Guqtc4gg5dJBi7RYDTTdR3ROkXU3C4HWEklwAtTnTcw0wf4pyZS57PScV4vTY4XzJIl2V+2CZNxvfXnzVe4sCOJPmR23ambZNJ3vN91a8ZgWNbLXhwY7lchxbcm0t5GLyeaqnGABxExlgubGXSCwaeF1zt29OE1tOsc209VNtXVSfdou99GXTgsOf1NL9wLhGCquyC740tUYwe5wXc+iLpwOH/wC0zx23O58RYrM3Xg81LoiLk9QiIg5F0h4i2hxcPc4NGWteQL9ZTMAneAfcqb0vfhh17qApfScgwucSA9zgGd0ZjlggXkjdTXTzhLsTjaTGuAcc5lxMat1IBJJNtNSqnxag8CoXTDDElxcJIc4DQQXBhIkDu+auaePuisI8imALdrY76W+yfDmrZwvGljGkbtGxbo53qgiP5Kpsqywnx3E8tTuPHYeSsfD2HIwQSYNhf1jyWpzSFTFlwymI10FtLA6gW0WGEcIsbHlp8F8zLXJl6UcJZSps7bKgcxjzneaTWkyILmEm06HWfJV3CdX28n5LPV1PqjUqP7hJ7b7AeKuHH6LjSpuEiKTb5Q4ybgtYRDrjTyVXa+oQ7N+VFuSp9YynTZ3DEht9dBzhTHaeNJJrvP22+C6FT4XTbo0j9p38fALnVFvl7J+a2KjydSStzxuX2iZSLz+SYZuraI88nzXw8Rw7dH0h92P9KojVmoUWukudEfd/1OH9eaj2v1rev9Iy8Sqh1ao5pJBc4gjcE+Kj+D491HHdY0OJbTYYIzT2qgItBAuvnEsSykHOLhlG538suvsURwviLK1dzmaCnF8zb552JOhV5445Y9GXeUw6p/NE/wBLeLPr5qjhlOR0DawscpUD0Xpl3WNGpdT1MASSBPMSQpDiAlro+w6IzG8HQuuTotDosz6RwIaTmpWcT9sj56QbTayzDDHjxmOM1I3quUtqzHCNykB4Jy5uZlrC4tBtzIPIgKt9Kh9WZEZTpzvr42Vtq1BkAAd3DNiAfoW6TAsZ025zCqXSIgtp3GjxpG4tbXnPiqiZ2qUwVQxYuuGmxi0fzXjFOPX0pzXbV1e070+XzXnBaMNoyN1n7I5JjGjr6On5wWZ4N96pM8vuPHZIt3X6En1Tz+Sr/QZ/afprSN9NTr4XVjxXyO0bclWehLu2/wAmfvcvasvl0x+FXuTmf/2xoBEdU4D/AH8FROm3fon9B375/iryWDtEuaSQQGyAbN33bZ2lu6RdUfpqb0T+i/8AeCy+G8fzizUI3j2kj91apLRi23p/Uu9Z4H1g9u62sM6zT4N/BY6hP5XTu/6qr6zR6zNCdParc55rDxkyx8R3LRpztNytfodHaH0dnEjNP/Sd3dthruAs/Fbsqm57L9TMwDvutboU8S8Fwb2hctH2Hbu7vzWVWPxq38Zqyx5DXRa5mO+0TB8hYGdJAgFUvjro4jqT22aty+qNW+qfBW7igPVEFgaLm4Nn52g5bkAZQByEEAk2VO443/iA179LvGYsNTMGdZUtx8prh5mRE7/ViofcV3foW6eH4fwYBpGhI7vq6ababLgwoFjiLOjWCSDI5i+67j6PambhtAwBZ4gTtUcN77bpn4XweVjREXJ6xERByLjmFz8QpiSAW1mkjUTaR42XPOkvGg7FYigGuhhqtzOeXEljXAkzreYkkgGJ2XUMf/5lS+9VH+V5XHekVOOKYofrMT8Q4/NU8uM3tqYDF/RWAFwbHeReNj+Ku3RvFGGu7IMOvlAiCZgWaDz2PthUHh/1fu28t9x+Cu/RppNJt3izu6JMZvMQL/gtTydqlq1DrKpZFmtc4BjQXOt3GkHt6DUmAHeR1MfhBTc0NdmBYx2bYlwkxbQab6HyG3/ZT3atebQC5zBe8d46QLhYKnCntBJyCL94TpPtWuVbHFL0qJGgY3NE62jNp481UWUWNqubFEOy1Nar6lWOrMdh1hbXkLq78SfTGEpDrMzzTEtzTlIc20Du2nWNFWnUSXZg8gQQWhrb2IkvjNuLeCyK3pmpvEDyH4L6XKr4jj8Gm4dYA1rs4ECTlAG94M6qMo9Ii3qyQ5xY1wMu7xJ10Oniq6oqcVvdemPCxVnMe2Oy5p9o15jxHwVWdxZ1R1N4YAWZ4F3TIymYjlssI4q+kwU2wA2QJbfWbyTzTqJxVv8ASvEipQa5rg4F4MjQ2d81r9DZ6xwv3ToJ9ZuyhX4l5aKc9ltwIHjuBO5U50RpOdWLWtcTkcSACezmaSbbAbqd7u3W49OFizYmkXMqEbNdP+Ej5KI6N/WOnL6mon1haI193ndTWMaaFMvqgU2uBbmcCSJBEgC4KhcPj8NRuyq98gAzTIGszfyV2uGMuvC1uqQ0tiJkOuWtgBoa4HaXE85ttdVvj120u9YVB8W6eH81krekGm2wa4i9oEXDR9v9EbKKd02p/wDt88TBe4WmJtlPIKZZFdGVvhY8HPVUzBuxsG+wGn8lix1SatEmbOeO9PqkHbm0qy4HhdJ4pdW2qWvaztRlaM1POIBabASLuGi+8Y6JhmOoB1UOoy05S0teZFRpAe2RHZkad4ciVW0dN3tXTchVvopgqlN7y5jmjKIzNIuHNtf2q7dM+HijgTXpZqf1RGbtPh5G4hm59X2rmVXj9c/nKh/ad8isuU264YW42Op1HsIPaky4zci5beL6wbbKpce4Oa3V9umzLmnO7LrEeehVNrYqo/vOd/iPzK8MwzzcNcfIE/gp2ucWrvbqlHhNZoa003zDRGV14EWkSVEcSqijimCqTTLG1A4PY9p7WQi2W8jlsupYDA5WMrVGP6wgFxcDJLiO0R6zoJidzKh8f0eZx+q5tOt1TKZDg4tFTPAc2Q3MC0HNafs6aKrk5Y4Tah1ekmGyvZ1rsrxldkY6SCCLF4EarVwfSfC0HZqAr3IJnIQYBA3HP8F0en//ADjS3xlQ84pMG21zCm8H6BOHMHb6+ody6qWg+xgCnqdpxSdnKcX03LqZim4gi4kCADmMnqzoYm89rxV99G3RyhxClVqVerLmPa36JzX+oHdp7ma8i21lc8J6J+F09MJTdv2y+p++4qx8O4RRw7S2hSp0gdQxoaD55RdZtU4ogqHo3wTfzbnfee75EKwYDh9OjTFKk0NY2YaJtJk6+JWwizdq5jJ4giIsUIiIOXcaMcQZcDt17nb6N65zxzgTqnE8VXa6maQe905hJDqfZIbrfxA03XSOm+AxFLFU61Kg+t9I9wDWucCHMLSDlBy9468lB47gOOrdYaeDcDVABa/M1rJDszm5yLkvjl2G7CFTyzctcs4ThxkIJjTQ7+IOh085CtnCg6mwAGD2rtkbyvNXoDjMKxwrMDBDdYfaQPUmWgnzFyt/hXDTAY+QcsjtCMs2IeAQ9saO3VIz3XsAu5nfn7VlpcPBa5ziGwJE2n3qv8Ww4fWINV9NjaZcA1zhmIeGxAFzedrArE7ozhnFwzucRSa8OOYh1QjMaYMzbSTueQJRkw33qw4vGYcUGtzU21QZJNRsmdo9ukjT36JsY9i1a/AMFTD8jKzyKdPqiGA/Sx9JmAkhosBfnewWRzr+8/0UjMsZ9IGtwk5DDcx5c781F0+j9bNm6sAcnOb+Alforh/oowpY1zn1iS0HvMAuJ2Z81KUfRpgRrSc771R/ycFlsejGZx+bG4FzGAOib6aXJPzWjXIuJ+Py9gX6so9BMA3/ANJQP3mB/wC/KienfAMOzAu6uhSZcdxjW7H7ICzbemzvX5ho0sz4GpGivnQCi+lWee4XUqjW1NHMcWlrXNIuDJVUw+GLatSo0Zg17wWjUDMbjnpor10IxHW1LP7LWFwPKHNtPKCbaJEclt8JL0j8CrVcNFJtas8vY5pAeXEReAbkXn2eK53R9HOOdrQc377mN/ecu0Dh9NxcT2pAcZ8PYtpmBYJhu02/CyqyJxzuM7ONUfRVij3nUG+dUH9wFblP0RVPWxFIeTKrvjlC6+cM0aCdPad99lk6pomANRBgabnzWajfcy/VE8MoClh6dEOeSynlktaBLKcZok65Zg87qqYLiNbE4s53Oc5mJqNk7MYKhGVsGO9mE2JJ5FdFpsnNA+1HOCCAPOCqLwmnU/tSIAY41yDDJJLXtDc0yYzCxGl1SdbWvifDWYmkKVWmHs7IILnCYgiS0iNBpAWphehmDZGXB4ca3c1zz73OKl6YOUdqd9RuTbTZfS3m7fx096xjFS4TSZ3KVBtvVo0xfl3VtBxbo4jTSG+fdWIAc5udB8br6xo8Tba11o2sBRBdMk67zsTf3K0YbCMaS9rGtc6C4hoBd94i59qi8Fw/IwkghxFxMxAPuN1Nhc7dvRxzT6iIsdRERAREQEREBERASERBhxWFbUaWvEg/1IOxXM+kHo0q9d/dmsNMibuDYMmRl220EeS6ki2XSMsJl5cko+iPEu778OP8TiP8vzUthvRO4CHYkD7tP5l4/BdFRN1PtYqRS9FdD16tZ3llb/pK3KPoxwQ1Y933nu/0wrWibVOPGfTzTYGgACAAAByA0C9IixYq/wBOmzgn+bfxhWBRXSfAOrYV9Nl3GCBpMGY80Tl3lfmnhDmnE1qZHaD6hBnUF8ER4Kw9BMKaWMLWNOR9OuDMQHBr3w3W0MZ43Whwvodin46rkoVXXqNcQ0w1xJFzYNvzI0V56L9CcdSxIq1WFrc9RxBdTAAdSewNa1riQwF47I+yDzVxw8rG9pHqxI0MiO0ZMexfC0302j2arbq4F7XXB1LhALhc62EFZMNwFzhclouIIMxvadE2jTRIOv7X7PzC8kHcnswf8UR8veptvRsbvOkafxK2G9HKfN3w+QTqiumoLDEd25sW6/tfiue8EwdRvE2GT9ZUsc8RJDTDhGaTPle67Vh+F06ZkC/MlehwmiO2KVPPrmyNzTGuaJlZ1KmFVYUbAARHtk85JXtmEcdATfYH32Csv9l0iZLTf70e4LcZAEAQBoIKdR7d+1Zo8DeRmiPAzPsmFnwHCXCqC9vZF9tYsdeeysE+CQVm6r24w1W2PkVsN0Xnq+a9qY6SaERFqhERAREQEREBERAREQEREBERAREQEREBERB8hfKjZEL0iDX/ACY8x7v5r6KB5j3fzWdEZqMQo+PwXrqvP+vJe0Q08hgC9IiNEREBERAREQEREBERAREQEREBERAREQEREBERAREQEREBERAREQEREBERAREQEREBERAREQEREBERAREQEREH/9k="/>
        <xdr:cNvSpPr>
          <a:spLocks noChangeAspect="1" noChangeArrowheads="1"/>
        </xdr:cNvSpPr>
      </xdr:nvSpPr>
      <xdr:spPr bwMode="auto">
        <a:xfrm>
          <a:off x="21183600" y="2971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4781549</xdr:colOff>
      <xdr:row>25</xdr:row>
      <xdr:rowOff>65475</xdr:rowOff>
    </xdr:from>
    <xdr:to>
      <xdr:col>1</xdr:col>
      <xdr:colOff>6334124</xdr:colOff>
      <xdr:row>29</xdr:row>
      <xdr:rowOff>76199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1149" y="4685100"/>
          <a:ext cx="1552575" cy="1010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0"/>
  <sheetViews>
    <sheetView tabSelected="1" view="pageBreakPreview" zoomScale="70" zoomScaleNormal="70" zoomScaleSheetLayoutView="70" workbookViewId="0">
      <selection activeCell="G90" sqref="G90"/>
    </sheetView>
  </sheetViews>
  <sheetFormatPr defaultRowHeight="15.75" outlineLevelRow="1" x14ac:dyDescent="0.25"/>
  <cols>
    <col min="1" max="1" width="8" style="95" customWidth="1"/>
    <col min="2" max="2" width="91.5" style="11" customWidth="1"/>
    <col min="3" max="3" width="15.25" style="11" customWidth="1"/>
    <col min="4" max="4" width="11.375" style="11" customWidth="1"/>
    <col min="5" max="5" width="5.625" style="103" bestFit="1" customWidth="1"/>
    <col min="6" max="6" width="6.75" style="103" bestFit="1" customWidth="1"/>
    <col min="7" max="7" width="14.75" style="11" bestFit="1" customWidth="1"/>
    <col min="8" max="8" width="15.125" style="11" customWidth="1"/>
    <col min="9" max="9" width="5.625" style="103" bestFit="1" customWidth="1"/>
    <col min="10" max="10" width="6.75" style="103" bestFit="1" customWidth="1"/>
    <col min="11" max="11" width="16.75" style="11" bestFit="1" customWidth="1"/>
    <col min="12" max="12" width="18.25" style="11" bestFit="1" customWidth="1"/>
    <col min="13" max="13" width="12.75" style="62" customWidth="1"/>
    <col min="14" max="14" width="12.125" style="11" customWidth="1"/>
    <col min="15" max="15" width="9" style="11"/>
    <col min="16" max="16" width="11.25" style="11" bestFit="1" customWidth="1"/>
    <col min="17" max="17" width="9" style="11"/>
    <col min="18" max="18" width="11.25" style="11" bestFit="1" customWidth="1"/>
    <col min="19" max="19" width="9" style="11"/>
    <col min="20" max="20" width="11.25" style="11" bestFit="1" customWidth="1"/>
    <col min="21" max="16384" width="9" style="11"/>
  </cols>
  <sheetData>
    <row r="1" spans="1:13" ht="21" x14ac:dyDescent="0.35">
      <c r="A1" s="5"/>
      <c r="B1" s="6" t="s">
        <v>135</v>
      </c>
      <c r="C1" s="126" t="s">
        <v>132</v>
      </c>
      <c r="D1" s="127" t="s">
        <v>138</v>
      </c>
      <c r="E1" s="7"/>
      <c r="F1" s="7"/>
      <c r="G1" s="5"/>
      <c r="H1" s="9"/>
      <c r="I1" s="7"/>
      <c r="J1" s="7"/>
      <c r="K1" s="8" t="s">
        <v>139</v>
      </c>
      <c r="L1" s="8"/>
      <c r="M1" s="11"/>
    </row>
    <row r="2" spans="1:13" ht="21" x14ac:dyDescent="0.35">
      <c r="A2" s="5"/>
      <c r="B2" s="6" t="s">
        <v>136</v>
      </c>
      <c r="C2" s="125"/>
      <c r="D2" s="9"/>
      <c r="E2" s="7"/>
      <c r="F2" s="7"/>
      <c r="G2" s="5"/>
      <c r="H2" s="9"/>
      <c r="I2" s="7"/>
      <c r="J2" s="7"/>
      <c r="K2" s="8" t="s">
        <v>58</v>
      </c>
      <c r="L2" s="105">
        <v>27.2</v>
      </c>
      <c r="M2" s="11"/>
    </row>
    <row r="3" spans="1:13" ht="23.25" x14ac:dyDescent="0.35">
      <c r="A3" s="5"/>
      <c r="B3" s="6" t="s">
        <v>137</v>
      </c>
      <c r="C3" s="10"/>
      <c r="D3" s="9"/>
      <c r="E3" s="7"/>
      <c r="F3" s="7"/>
      <c r="G3" s="5"/>
      <c r="H3" s="9"/>
      <c r="I3" s="7"/>
      <c r="J3" s="7"/>
      <c r="K3" s="8"/>
      <c r="L3" s="5"/>
      <c r="M3" s="11"/>
    </row>
    <row r="4" spans="1:13" s="17" customFormat="1" ht="32.25" customHeight="1" x14ac:dyDescent="0.35">
      <c r="A4" s="12"/>
      <c r="B4" s="13"/>
      <c r="C4" s="14"/>
      <c r="D4" s="15" t="s">
        <v>17</v>
      </c>
      <c r="E4" s="15"/>
      <c r="F4" s="15"/>
      <c r="G4" s="15" t="s">
        <v>17</v>
      </c>
      <c r="H4" s="15" t="s">
        <v>31</v>
      </c>
      <c r="I4" s="15"/>
      <c r="J4" s="15"/>
      <c r="K4" s="15" t="s">
        <v>31</v>
      </c>
      <c r="L4" s="16"/>
    </row>
    <row r="5" spans="1:13" ht="16.5" thickBot="1" x14ac:dyDescent="0.3">
      <c r="A5" s="18" t="s">
        <v>15</v>
      </c>
      <c r="B5" s="19" t="s">
        <v>0</v>
      </c>
      <c r="C5" s="19" t="s">
        <v>133</v>
      </c>
      <c r="D5" s="20" t="s">
        <v>6</v>
      </c>
      <c r="E5" s="18" t="s">
        <v>1</v>
      </c>
      <c r="F5" s="18" t="s">
        <v>13</v>
      </c>
      <c r="G5" s="21" t="s">
        <v>2</v>
      </c>
      <c r="H5" s="20" t="s">
        <v>6</v>
      </c>
      <c r="I5" s="18" t="s">
        <v>1</v>
      </c>
      <c r="J5" s="18" t="s">
        <v>13</v>
      </c>
      <c r="K5" s="21" t="s">
        <v>2</v>
      </c>
      <c r="L5" s="21" t="s">
        <v>2</v>
      </c>
      <c r="M5" s="11"/>
    </row>
    <row r="6" spans="1:13" ht="16.5" thickTop="1" x14ac:dyDescent="0.25">
      <c r="A6" s="22"/>
      <c r="B6" s="23"/>
      <c r="C6" s="23"/>
      <c r="D6" s="24"/>
      <c r="E6" s="25"/>
      <c r="F6" s="25"/>
      <c r="G6" s="26"/>
      <c r="H6" s="24"/>
      <c r="I6" s="25"/>
      <c r="J6" s="25"/>
      <c r="K6" s="26"/>
      <c r="L6" s="27"/>
      <c r="M6" s="11"/>
    </row>
    <row r="7" spans="1:13" x14ac:dyDescent="0.25">
      <c r="A7" s="106" t="s">
        <v>10</v>
      </c>
      <c r="B7" s="107" t="s">
        <v>114</v>
      </c>
      <c r="C7" s="108"/>
      <c r="D7" s="109"/>
      <c r="E7" s="110"/>
      <c r="F7" s="110"/>
      <c r="G7" s="109"/>
      <c r="H7" s="109"/>
      <c r="I7" s="110"/>
      <c r="J7" s="110"/>
      <c r="K7" s="109"/>
      <c r="L7" s="111"/>
      <c r="M7" s="11"/>
    </row>
    <row r="8" spans="1:13" ht="4.5" customHeight="1" outlineLevel="1" x14ac:dyDescent="0.25">
      <c r="A8" s="30"/>
      <c r="B8" s="31"/>
      <c r="C8" s="32"/>
      <c r="D8" s="1"/>
      <c r="E8" s="33"/>
      <c r="F8" s="33"/>
      <c r="G8" s="3"/>
      <c r="H8" s="1"/>
      <c r="I8" s="33"/>
      <c r="J8" s="33"/>
      <c r="K8" s="3"/>
      <c r="L8" s="34"/>
      <c r="M8" s="11"/>
    </row>
    <row r="9" spans="1:13" outlineLevel="1" x14ac:dyDescent="0.25">
      <c r="A9" s="30" t="s">
        <v>117</v>
      </c>
      <c r="B9" s="31" t="s">
        <v>128</v>
      </c>
      <c r="C9" s="32" t="s">
        <v>59</v>
      </c>
      <c r="D9" s="128"/>
      <c r="E9" s="33">
        <v>2</v>
      </c>
      <c r="F9" s="33" t="s">
        <v>14</v>
      </c>
      <c r="G9" s="136">
        <f>E9*D9</f>
        <v>0</v>
      </c>
      <c r="H9" s="128"/>
      <c r="I9" s="33">
        <f>E9</f>
        <v>2</v>
      </c>
      <c r="J9" s="33" t="s">
        <v>14</v>
      </c>
      <c r="K9" s="136">
        <f>I9*H9</f>
        <v>0</v>
      </c>
      <c r="L9" s="155">
        <f>K9+G9</f>
        <v>0</v>
      </c>
      <c r="M9" s="11"/>
    </row>
    <row r="10" spans="1:13" outlineLevel="1" x14ac:dyDescent="0.25">
      <c r="A10" s="35" t="s">
        <v>118</v>
      </c>
      <c r="B10" s="36" t="s">
        <v>28</v>
      </c>
      <c r="C10" s="37"/>
      <c r="D10" s="129"/>
      <c r="E10" s="38">
        <v>2</v>
      </c>
      <c r="F10" s="38" t="s">
        <v>14</v>
      </c>
      <c r="G10" s="144">
        <f>E10*D10</f>
        <v>0</v>
      </c>
      <c r="H10" s="129"/>
      <c r="I10" s="38">
        <f>E10</f>
        <v>2</v>
      </c>
      <c r="J10" s="38" t="s">
        <v>14</v>
      </c>
      <c r="K10" s="144">
        <f>I10*H10</f>
        <v>0</v>
      </c>
      <c r="L10" s="156">
        <f>K10+G10</f>
        <v>0</v>
      </c>
      <c r="M10" s="11"/>
    </row>
    <row r="11" spans="1:13" outlineLevel="1" x14ac:dyDescent="0.25">
      <c r="A11" s="39" t="s">
        <v>119</v>
      </c>
      <c r="B11" s="40" t="s">
        <v>37</v>
      </c>
      <c r="C11" s="41"/>
      <c r="D11" s="130"/>
      <c r="E11" s="42">
        <v>2</v>
      </c>
      <c r="F11" s="42" t="s">
        <v>14</v>
      </c>
      <c r="G11" s="145">
        <f>E11*D11</f>
        <v>0</v>
      </c>
      <c r="H11" s="130"/>
      <c r="I11" s="42">
        <f>E11</f>
        <v>2</v>
      </c>
      <c r="J11" s="42" t="s">
        <v>14</v>
      </c>
      <c r="K11" s="145">
        <f>I11*H11</f>
        <v>0</v>
      </c>
      <c r="L11" s="157">
        <f>K11+G11</f>
        <v>0</v>
      </c>
      <c r="M11" s="11"/>
    </row>
    <row r="12" spans="1:13" ht="4.5" customHeight="1" outlineLevel="1" x14ac:dyDescent="0.25">
      <c r="A12" s="35"/>
      <c r="B12" s="36"/>
      <c r="C12" s="37"/>
      <c r="D12" s="129"/>
      <c r="E12" s="38"/>
      <c r="F12" s="38"/>
      <c r="G12" s="144"/>
      <c r="H12" s="129"/>
      <c r="I12" s="38"/>
      <c r="J12" s="38"/>
      <c r="K12" s="144"/>
      <c r="L12" s="156"/>
      <c r="M12" s="11"/>
    </row>
    <row r="13" spans="1:13" outlineLevel="1" x14ac:dyDescent="0.25">
      <c r="A13" s="30" t="s">
        <v>120</v>
      </c>
      <c r="B13" s="31" t="s">
        <v>129</v>
      </c>
      <c r="C13" s="32" t="s">
        <v>59</v>
      </c>
      <c r="D13" s="128"/>
      <c r="E13" s="33">
        <v>2</v>
      </c>
      <c r="F13" s="33" t="s">
        <v>14</v>
      </c>
      <c r="G13" s="136">
        <f>E13*D13</f>
        <v>0</v>
      </c>
      <c r="H13" s="128"/>
      <c r="I13" s="33">
        <f>E13</f>
        <v>2</v>
      </c>
      <c r="J13" s="33" t="s">
        <v>14</v>
      </c>
      <c r="K13" s="136">
        <f>I13*H13</f>
        <v>0</v>
      </c>
      <c r="L13" s="155">
        <f>K13+G13</f>
        <v>0</v>
      </c>
      <c r="M13" s="11"/>
    </row>
    <row r="14" spans="1:13" outlineLevel="1" x14ac:dyDescent="0.25">
      <c r="A14" s="35" t="s">
        <v>121</v>
      </c>
      <c r="B14" s="36" t="s">
        <v>116</v>
      </c>
      <c r="C14" s="37"/>
      <c r="D14" s="129"/>
      <c r="E14" s="38">
        <v>2</v>
      </c>
      <c r="F14" s="38" t="s">
        <v>14</v>
      </c>
      <c r="G14" s="144">
        <f>E14*D14</f>
        <v>0</v>
      </c>
      <c r="H14" s="129"/>
      <c r="I14" s="38">
        <f>E14</f>
        <v>2</v>
      </c>
      <c r="J14" s="38" t="s">
        <v>14</v>
      </c>
      <c r="K14" s="144">
        <f>I14*H14</f>
        <v>0</v>
      </c>
      <c r="L14" s="156">
        <f>K14+G14</f>
        <v>0</v>
      </c>
      <c r="M14" s="11"/>
    </row>
    <row r="15" spans="1:13" outlineLevel="1" x14ac:dyDescent="0.25">
      <c r="A15" s="39" t="s">
        <v>122</v>
      </c>
      <c r="B15" s="40" t="s">
        <v>115</v>
      </c>
      <c r="C15" s="41"/>
      <c r="D15" s="130"/>
      <c r="E15" s="42">
        <v>2</v>
      </c>
      <c r="F15" s="42" t="s">
        <v>14</v>
      </c>
      <c r="G15" s="145">
        <f>E15*D15</f>
        <v>0</v>
      </c>
      <c r="H15" s="130"/>
      <c r="I15" s="42">
        <f>E15</f>
        <v>2</v>
      </c>
      <c r="J15" s="42" t="s">
        <v>14</v>
      </c>
      <c r="K15" s="145">
        <f>I15*H15</f>
        <v>0</v>
      </c>
      <c r="L15" s="157">
        <f>K15+G15</f>
        <v>0</v>
      </c>
      <c r="M15" s="11"/>
    </row>
    <row r="16" spans="1:13" ht="4.5" customHeight="1" outlineLevel="1" x14ac:dyDescent="0.25">
      <c r="A16" s="35"/>
      <c r="B16" s="36"/>
      <c r="C16" s="37"/>
      <c r="D16" s="129"/>
      <c r="E16" s="38"/>
      <c r="F16" s="38"/>
      <c r="G16" s="144"/>
      <c r="H16" s="129"/>
      <c r="I16" s="38"/>
      <c r="J16" s="38"/>
      <c r="K16" s="144"/>
      <c r="L16" s="156"/>
      <c r="M16" s="11"/>
    </row>
    <row r="17" spans="1:20" ht="15.75" customHeight="1" outlineLevel="1" x14ac:dyDescent="0.25">
      <c r="A17" s="43" t="s">
        <v>123</v>
      </c>
      <c r="B17" s="112" t="s">
        <v>145</v>
      </c>
      <c r="C17" s="45" t="s">
        <v>140</v>
      </c>
      <c r="D17" s="131"/>
      <c r="E17" s="44">
        <v>0</v>
      </c>
      <c r="F17" s="44" t="s">
        <v>14</v>
      </c>
      <c r="G17" s="146">
        <f>E17*D17</f>
        <v>0</v>
      </c>
      <c r="H17" s="131"/>
      <c r="I17" s="44">
        <f>E17</f>
        <v>0</v>
      </c>
      <c r="J17" s="44" t="s">
        <v>14</v>
      </c>
      <c r="K17" s="146">
        <f>I17*H17</f>
        <v>0</v>
      </c>
      <c r="L17" s="158">
        <f>K17+G17</f>
        <v>0</v>
      </c>
      <c r="M17" s="11"/>
    </row>
    <row r="18" spans="1:20" ht="4.5" customHeight="1" outlineLevel="1" x14ac:dyDescent="0.25">
      <c r="A18" s="35"/>
      <c r="B18" s="36"/>
      <c r="C18" s="37"/>
      <c r="D18" s="129"/>
      <c r="E18" s="38"/>
      <c r="F18" s="38"/>
      <c r="G18" s="144"/>
      <c r="H18" s="129"/>
      <c r="I18" s="38"/>
      <c r="J18" s="38"/>
      <c r="K18" s="144"/>
      <c r="L18" s="156"/>
      <c r="M18" s="11"/>
    </row>
    <row r="19" spans="1:20" outlineLevel="1" x14ac:dyDescent="0.25">
      <c r="A19" s="43" t="s">
        <v>124</v>
      </c>
      <c r="B19" s="112" t="s">
        <v>146</v>
      </c>
      <c r="C19" s="45" t="s">
        <v>60</v>
      </c>
      <c r="D19" s="131"/>
      <c r="E19" s="44">
        <v>0</v>
      </c>
      <c r="F19" s="44" t="s">
        <v>14</v>
      </c>
      <c r="G19" s="146">
        <f>E19*D19</f>
        <v>0</v>
      </c>
      <c r="H19" s="131"/>
      <c r="I19" s="44">
        <f>E19</f>
        <v>0</v>
      </c>
      <c r="J19" s="44" t="s">
        <v>14</v>
      </c>
      <c r="K19" s="146">
        <f>I19*H19</f>
        <v>0</v>
      </c>
      <c r="L19" s="158">
        <f>K19+G19</f>
        <v>0</v>
      </c>
      <c r="M19" s="11"/>
    </row>
    <row r="20" spans="1:20" ht="4.5" customHeight="1" outlineLevel="1" x14ac:dyDescent="0.25">
      <c r="A20" s="116"/>
      <c r="B20" s="117"/>
      <c r="C20" s="118"/>
      <c r="D20" s="132"/>
      <c r="E20" s="119"/>
      <c r="F20" s="119"/>
      <c r="G20" s="144"/>
      <c r="H20" s="132"/>
      <c r="I20" s="119"/>
      <c r="J20" s="119"/>
      <c r="K20" s="144"/>
      <c r="L20" s="144"/>
      <c r="M20" s="11"/>
    </row>
    <row r="21" spans="1:20" ht="15.75" customHeight="1" outlineLevel="1" x14ac:dyDescent="0.25">
      <c r="A21" s="43" t="s">
        <v>125</v>
      </c>
      <c r="B21" s="112" t="s">
        <v>147</v>
      </c>
      <c r="C21" s="45" t="s">
        <v>134</v>
      </c>
      <c r="D21" s="131"/>
      <c r="E21" s="44">
        <v>0</v>
      </c>
      <c r="F21" s="44" t="s">
        <v>14</v>
      </c>
      <c r="G21" s="146">
        <f>E21*D21</f>
        <v>0</v>
      </c>
      <c r="H21" s="131"/>
      <c r="I21" s="44">
        <f>E21</f>
        <v>0</v>
      </c>
      <c r="J21" s="44" t="s">
        <v>14</v>
      </c>
      <c r="K21" s="146">
        <f>I21*H21</f>
        <v>0</v>
      </c>
      <c r="L21" s="158">
        <f>K21+G21</f>
        <v>0</v>
      </c>
      <c r="M21" s="11"/>
    </row>
    <row r="22" spans="1:20" ht="4.5" customHeight="1" outlineLevel="1" x14ac:dyDescent="0.25">
      <c r="A22" s="116"/>
      <c r="B22" s="117"/>
      <c r="C22" s="118"/>
      <c r="D22" s="132"/>
      <c r="E22" s="119"/>
      <c r="F22" s="119"/>
      <c r="G22" s="144"/>
      <c r="H22" s="132"/>
      <c r="I22" s="119"/>
      <c r="J22" s="119"/>
      <c r="K22" s="144"/>
      <c r="L22" s="144"/>
      <c r="M22" s="11"/>
    </row>
    <row r="23" spans="1:20" ht="16.5" thickBot="1" x14ac:dyDescent="0.3">
      <c r="A23" s="46"/>
      <c r="B23" s="47" t="s">
        <v>8</v>
      </c>
      <c r="C23" s="48"/>
      <c r="D23" s="133"/>
      <c r="E23" s="50"/>
      <c r="F23" s="50"/>
      <c r="G23" s="147">
        <f>SUM(G8:G22)</f>
        <v>0</v>
      </c>
      <c r="H23" s="147">
        <f>SUM(H8:H22)</f>
        <v>0</v>
      </c>
      <c r="I23" s="50"/>
      <c r="J23" s="50"/>
      <c r="K23" s="147">
        <f>SUM(K8:K22)</f>
        <v>0</v>
      </c>
      <c r="L23" s="147">
        <f>SUM(L8:L22)</f>
        <v>0</v>
      </c>
      <c r="M23" s="11"/>
    </row>
    <row r="24" spans="1:20" ht="16.5" thickTop="1" x14ac:dyDescent="0.25">
      <c r="A24" s="22"/>
      <c r="B24" s="23"/>
      <c r="C24" s="23"/>
      <c r="D24" s="134"/>
      <c r="E24" s="25"/>
      <c r="F24" s="25"/>
      <c r="G24" s="148"/>
      <c r="H24" s="134"/>
      <c r="I24" s="25"/>
      <c r="J24" s="25"/>
      <c r="K24" s="148"/>
      <c r="L24" s="159"/>
      <c r="M24" s="11"/>
    </row>
    <row r="25" spans="1:20" x14ac:dyDescent="0.25">
      <c r="A25" s="106" t="s">
        <v>11</v>
      </c>
      <c r="B25" s="107" t="s">
        <v>126</v>
      </c>
      <c r="C25" s="108"/>
      <c r="D25" s="135"/>
      <c r="E25" s="110"/>
      <c r="F25" s="110"/>
      <c r="G25" s="135"/>
      <c r="H25" s="135"/>
      <c r="I25" s="110"/>
      <c r="J25" s="110"/>
      <c r="K25" s="135"/>
      <c r="L25" s="160"/>
      <c r="M25" s="11"/>
      <c r="N25" s="124"/>
    </row>
    <row r="26" spans="1:20" ht="31.5" x14ac:dyDescent="0.25">
      <c r="A26" s="30" t="s">
        <v>113</v>
      </c>
      <c r="B26" s="31" t="s">
        <v>106</v>
      </c>
      <c r="C26" s="32"/>
      <c r="D26" s="128"/>
      <c r="E26" s="33">
        <v>1</v>
      </c>
      <c r="F26" s="33" t="s">
        <v>14</v>
      </c>
      <c r="G26" s="136">
        <f t="shared" ref="G26:G33" si="0">E26*D26</f>
        <v>0</v>
      </c>
      <c r="H26" s="128"/>
      <c r="I26" s="33">
        <v>1</v>
      </c>
      <c r="J26" s="33" t="s">
        <v>14</v>
      </c>
      <c r="K26" s="136">
        <f t="shared" ref="K26:K33" si="1">I26*H26</f>
        <v>0</v>
      </c>
      <c r="L26" s="155">
        <f t="shared" ref="L26:L33" si="2">K26+G26</f>
        <v>0</v>
      </c>
      <c r="M26" s="11"/>
      <c r="P26" s="115"/>
      <c r="R26" s="115"/>
      <c r="T26" s="121"/>
    </row>
    <row r="27" spans="1:20" x14ac:dyDescent="0.25">
      <c r="A27" s="35" t="s">
        <v>107</v>
      </c>
      <c r="B27" s="51" t="s">
        <v>54</v>
      </c>
      <c r="C27"/>
      <c r="D27" s="129"/>
      <c r="E27" s="38">
        <v>1</v>
      </c>
      <c r="F27" s="38" t="s">
        <v>14</v>
      </c>
      <c r="G27" s="144">
        <f t="shared" si="0"/>
        <v>0</v>
      </c>
      <c r="H27" s="129"/>
      <c r="I27" s="38">
        <v>1</v>
      </c>
      <c r="J27" s="38" t="s">
        <v>14</v>
      </c>
      <c r="K27" s="144">
        <f t="shared" si="1"/>
        <v>0</v>
      </c>
      <c r="L27" s="156">
        <f t="shared" si="2"/>
        <v>0</v>
      </c>
      <c r="M27" s="11"/>
      <c r="P27" s="115"/>
      <c r="R27" s="115"/>
      <c r="T27" s="121"/>
    </row>
    <row r="28" spans="1:20" x14ac:dyDescent="0.25">
      <c r="A28" s="35" t="s">
        <v>108</v>
      </c>
      <c r="B28" s="51" t="s">
        <v>105</v>
      </c>
      <c r="C28"/>
      <c r="D28" s="129"/>
      <c r="E28" s="38">
        <v>1</v>
      </c>
      <c r="F28" s="38" t="s">
        <v>14</v>
      </c>
      <c r="G28" s="144">
        <f t="shared" si="0"/>
        <v>0</v>
      </c>
      <c r="H28" s="129"/>
      <c r="I28" s="38">
        <v>1</v>
      </c>
      <c r="J28" s="38" t="s">
        <v>14</v>
      </c>
      <c r="K28" s="144">
        <f t="shared" si="1"/>
        <v>0</v>
      </c>
      <c r="L28" s="156">
        <f t="shared" si="2"/>
        <v>0</v>
      </c>
      <c r="M28" s="11"/>
      <c r="P28" s="115"/>
      <c r="R28" s="115"/>
      <c r="T28" s="121"/>
    </row>
    <row r="29" spans="1:20" x14ac:dyDescent="0.25">
      <c r="A29" s="35" t="s">
        <v>109</v>
      </c>
      <c r="B29" s="51" t="s">
        <v>55</v>
      </c>
      <c r="C29" s="37"/>
      <c r="D29" s="129"/>
      <c r="E29" s="38">
        <v>1</v>
      </c>
      <c r="F29" s="38" t="s">
        <v>14</v>
      </c>
      <c r="G29" s="144">
        <f t="shared" si="0"/>
        <v>0</v>
      </c>
      <c r="H29" s="129"/>
      <c r="I29" s="38">
        <v>1</v>
      </c>
      <c r="J29" s="38" t="s">
        <v>14</v>
      </c>
      <c r="K29" s="144">
        <f t="shared" si="1"/>
        <v>0</v>
      </c>
      <c r="L29" s="156">
        <f t="shared" si="2"/>
        <v>0</v>
      </c>
      <c r="M29" s="11"/>
      <c r="P29" s="115"/>
      <c r="R29" s="115"/>
      <c r="T29" s="121"/>
    </row>
    <row r="30" spans="1:20" outlineLevel="1" x14ac:dyDescent="0.25">
      <c r="A30" s="35" t="s">
        <v>110</v>
      </c>
      <c r="B30" s="51" t="s">
        <v>56</v>
      </c>
      <c r="C30" s="37"/>
      <c r="D30" s="129"/>
      <c r="E30" s="38">
        <v>2</v>
      </c>
      <c r="F30" s="38" t="s">
        <v>14</v>
      </c>
      <c r="G30" s="144">
        <f t="shared" si="0"/>
        <v>0</v>
      </c>
      <c r="H30" s="129"/>
      <c r="I30" s="38">
        <v>1</v>
      </c>
      <c r="J30" s="38" t="s">
        <v>14</v>
      </c>
      <c r="K30" s="144">
        <f t="shared" si="1"/>
        <v>0</v>
      </c>
      <c r="L30" s="156">
        <f t="shared" si="2"/>
        <v>0</v>
      </c>
      <c r="M30" s="11"/>
      <c r="P30" s="115"/>
      <c r="R30" s="115"/>
      <c r="T30" s="121"/>
    </row>
    <row r="31" spans="1:20" ht="4.5" customHeight="1" outlineLevel="1" x14ac:dyDescent="0.25">
      <c r="A31" s="35"/>
      <c r="B31" s="51"/>
      <c r="C31" s="37"/>
      <c r="D31" s="129"/>
      <c r="E31" s="38"/>
      <c r="F31" s="38"/>
      <c r="G31" s="144"/>
      <c r="H31" s="129"/>
      <c r="I31" s="38"/>
      <c r="J31" s="38"/>
      <c r="K31" s="144"/>
      <c r="L31" s="156"/>
      <c r="M31" s="11"/>
    </row>
    <row r="32" spans="1:20" outlineLevel="1" x14ac:dyDescent="0.25">
      <c r="A32" s="30" t="s">
        <v>111</v>
      </c>
      <c r="B32" s="53" t="s">
        <v>142</v>
      </c>
      <c r="C32" s="32"/>
      <c r="D32" s="128"/>
      <c r="E32" s="33">
        <v>1</v>
      </c>
      <c r="F32" s="33" t="s">
        <v>14</v>
      </c>
      <c r="G32" s="136">
        <f t="shared" si="0"/>
        <v>0</v>
      </c>
      <c r="H32" s="128"/>
      <c r="I32" s="33">
        <v>1</v>
      </c>
      <c r="J32" s="33" t="s">
        <v>14</v>
      </c>
      <c r="K32" s="136">
        <f t="shared" si="1"/>
        <v>0</v>
      </c>
      <c r="L32" s="155">
        <f t="shared" si="2"/>
        <v>0</v>
      </c>
      <c r="M32" s="11"/>
    </row>
    <row r="33" spans="1:13" outlineLevel="1" x14ac:dyDescent="0.25">
      <c r="A33" s="39" t="s">
        <v>112</v>
      </c>
      <c r="B33" s="52" t="s">
        <v>141</v>
      </c>
      <c r="C33" s="41"/>
      <c r="D33" s="130"/>
      <c r="E33" s="42">
        <v>1</v>
      </c>
      <c r="F33" s="42" t="s">
        <v>14</v>
      </c>
      <c r="G33" s="145">
        <f t="shared" si="0"/>
        <v>0</v>
      </c>
      <c r="H33" s="130"/>
      <c r="I33" s="42">
        <v>1</v>
      </c>
      <c r="J33" s="42" t="s">
        <v>14</v>
      </c>
      <c r="K33" s="145">
        <f t="shared" si="1"/>
        <v>0</v>
      </c>
      <c r="L33" s="157">
        <f t="shared" si="2"/>
        <v>0</v>
      </c>
      <c r="M33" s="11"/>
    </row>
    <row r="34" spans="1:13" ht="16.5" thickBot="1" x14ac:dyDescent="0.3">
      <c r="A34" s="54"/>
      <c r="B34" s="47" t="s">
        <v>8</v>
      </c>
      <c r="C34" s="48"/>
      <c r="D34" s="133"/>
      <c r="E34" s="50"/>
      <c r="F34" s="50"/>
      <c r="G34" s="147">
        <f>SUM(G26:G33)</f>
        <v>0</v>
      </c>
      <c r="H34" s="147">
        <f>SUM(H26:H33)</f>
        <v>0</v>
      </c>
      <c r="I34" s="50"/>
      <c r="J34" s="50"/>
      <c r="K34" s="147">
        <f>SUM(K26:K33)</f>
        <v>0</v>
      </c>
      <c r="L34" s="147">
        <f>SUM(L26:L33)</f>
        <v>0</v>
      </c>
      <c r="M34" s="11"/>
    </row>
    <row r="35" spans="1:13" s="58" customFormat="1" ht="16.5" thickTop="1" x14ac:dyDescent="0.25">
      <c r="A35" s="28"/>
      <c r="B35" s="55"/>
      <c r="C35" s="55"/>
      <c r="D35" s="129"/>
      <c r="E35" s="56"/>
      <c r="F35" s="56"/>
      <c r="G35" s="149"/>
      <c r="H35" s="129"/>
      <c r="I35" s="56"/>
      <c r="J35" s="56"/>
      <c r="K35" s="149"/>
      <c r="L35" s="161"/>
      <c r="M35" s="11"/>
    </row>
    <row r="36" spans="1:13" s="58" customFormat="1" x14ac:dyDescent="0.25">
      <c r="A36" s="106" t="s">
        <v>12</v>
      </c>
      <c r="B36" s="113" t="s">
        <v>127</v>
      </c>
      <c r="C36" s="113"/>
      <c r="D36" s="135"/>
      <c r="E36" s="114"/>
      <c r="F36" s="114"/>
      <c r="G36" s="150"/>
      <c r="H36" s="135"/>
      <c r="I36" s="114"/>
      <c r="J36" s="114"/>
      <c r="K36" s="150"/>
      <c r="L36" s="162"/>
      <c r="M36" s="11"/>
    </row>
    <row r="37" spans="1:13" outlineLevel="1" x14ac:dyDescent="0.25">
      <c r="A37" s="30" t="s">
        <v>65</v>
      </c>
      <c r="B37" s="53" t="s">
        <v>39</v>
      </c>
      <c r="C37" s="59"/>
      <c r="D37" s="136"/>
      <c r="E37" s="4">
        <v>1</v>
      </c>
      <c r="F37" s="4" t="s">
        <v>14</v>
      </c>
      <c r="G37" s="136">
        <f t="shared" ref="G37" si="3">E37*D37</f>
        <v>0</v>
      </c>
      <c r="H37" s="136"/>
      <c r="I37" s="33">
        <v>1</v>
      </c>
      <c r="J37" s="33" t="s">
        <v>14</v>
      </c>
      <c r="K37" s="136">
        <f t="shared" ref="K37:K68" si="4">I37*H37</f>
        <v>0</v>
      </c>
      <c r="L37" s="155">
        <f t="shared" ref="L37:L68" si="5">K37+G37</f>
        <v>0</v>
      </c>
      <c r="M37" s="11"/>
    </row>
    <row r="38" spans="1:13" outlineLevel="1" x14ac:dyDescent="0.25">
      <c r="A38" s="35" t="s">
        <v>66</v>
      </c>
      <c r="B38" s="51" t="s">
        <v>144</v>
      </c>
      <c r="C38" s="60"/>
      <c r="D38" s="137"/>
      <c r="E38" s="122">
        <v>0</v>
      </c>
      <c r="F38" s="122" t="s">
        <v>14</v>
      </c>
      <c r="G38" s="151">
        <f t="shared" ref="G38:G43" si="6">E38*D38</f>
        <v>0</v>
      </c>
      <c r="H38" s="137"/>
      <c r="I38" s="122">
        <v>0</v>
      </c>
      <c r="J38" s="122" t="s">
        <v>14</v>
      </c>
      <c r="K38" s="151">
        <f t="shared" ref="K38:K43" si="7">I38*H38</f>
        <v>0</v>
      </c>
      <c r="L38" s="163">
        <f t="shared" ref="L38:L43" si="8">K38+G38</f>
        <v>0</v>
      </c>
      <c r="M38" s="11"/>
    </row>
    <row r="39" spans="1:13" outlineLevel="1" x14ac:dyDescent="0.25">
      <c r="A39" s="35" t="s">
        <v>67</v>
      </c>
      <c r="B39" s="51" t="s">
        <v>38</v>
      </c>
      <c r="C39" s="60"/>
      <c r="D39" s="129"/>
      <c r="E39" s="38">
        <v>1</v>
      </c>
      <c r="F39" s="38" t="s">
        <v>14</v>
      </c>
      <c r="G39" s="144">
        <f t="shared" si="6"/>
        <v>0</v>
      </c>
      <c r="H39" s="129"/>
      <c r="I39" s="38">
        <v>1</v>
      </c>
      <c r="J39" s="38" t="s">
        <v>14</v>
      </c>
      <c r="K39" s="144">
        <f t="shared" si="7"/>
        <v>0</v>
      </c>
      <c r="L39" s="156">
        <f t="shared" si="8"/>
        <v>0</v>
      </c>
      <c r="M39" s="11"/>
    </row>
    <row r="40" spans="1:13" outlineLevel="1" x14ac:dyDescent="0.25">
      <c r="A40" s="35" t="s">
        <v>68</v>
      </c>
      <c r="B40" s="51" t="s">
        <v>63</v>
      </c>
      <c r="C40" s="60"/>
      <c r="D40" s="129"/>
      <c r="E40" s="38">
        <v>1</v>
      </c>
      <c r="F40" s="38" t="s">
        <v>14</v>
      </c>
      <c r="G40" s="144">
        <f t="shared" si="6"/>
        <v>0</v>
      </c>
      <c r="H40" s="129"/>
      <c r="I40" s="38">
        <v>1</v>
      </c>
      <c r="J40" s="38" t="s">
        <v>14</v>
      </c>
      <c r="K40" s="144">
        <f t="shared" si="7"/>
        <v>0</v>
      </c>
      <c r="L40" s="156">
        <f t="shared" si="8"/>
        <v>0</v>
      </c>
      <c r="M40" s="11"/>
    </row>
    <row r="41" spans="1:13" outlineLevel="1" x14ac:dyDescent="0.25">
      <c r="A41" s="35" t="s">
        <v>69</v>
      </c>
      <c r="B41" s="51" t="s">
        <v>42</v>
      </c>
      <c r="C41" s="60"/>
      <c r="D41" s="129"/>
      <c r="E41" s="38">
        <v>1</v>
      </c>
      <c r="F41" s="38" t="s">
        <v>14</v>
      </c>
      <c r="G41" s="144">
        <f t="shared" si="6"/>
        <v>0</v>
      </c>
      <c r="H41" s="129"/>
      <c r="I41" s="38">
        <v>1</v>
      </c>
      <c r="J41" s="38" t="s">
        <v>14</v>
      </c>
      <c r="K41" s="144">
        <f t="shared" si="7"/>
        <v>0</v>
      </c>
      <c r="L41" s="156">
        <f t="shared" si="8"/>
        <v>0</v>
      </c>
      <c r="M41" s="11"/>
    </row>
    <row r="42" spans="1:13" outlineLevel="1" x14ac:dyDescent="0.25">
      <c r="A42" s="35" t="s">
        <v>70</v>
      </c>
      <c r="B42" s="51" t="s">
        <v>41</v>
      </c>
      <c r="C42" s="60"/>
      <c r="D42" s="129"/>
      <c r="E42" s="38">
        <v>1</v>
      </c>
      <c r="F42" s="38" t="s">
        <v>14</v>
      </c>
      <c r="G42" s="144">
        <f t="shared" si="6"/>
        <v>0</v>
      </c>
      <c r="H42" s="129"/>
      <c r="I42" s="38">
        <v>1</v>
      </c>
      <c r="J42" s="38" t="s">
        <v>14</v>
      </c>
      <c r="K42" s="144">
        <f t="shared" si="7"/>
        <v>0</v>
      </c>
      <c r="L42" s="156">
        <f t="shared" si="8"/>
        <v>0</v>
      </c>
      <c r="M42" s="11"/>
    </row>
    <row r="43" spans="1:13" outlineLevel="1" x14ac:dyDescent="0.25">
      <c r="A43" s="39" t="s">
        <v>71</v>
      </c>
      <c r="B43" s="52" t="s">
        <v>40</v>
      </c>
      <c r="C43" s="61"/>
      <c r="D43" s="130"/>
      <c r="E43" s="42">
        <v>1</v>
      </c>
      <c r="F43" s="42" t="s">
        <v>14</v>
      </c>
      <c r="G43" s="145">
        <f t="shared" si="6"/>
        <v>0</v>
      </c>
      <c r="H43" s="130"/>
      <c r="I43" s="42">
        <v>1</v>
      </c>
      <c r="J43" s="42" t="s">
        <v>14</v>
      </c>
      <c r="K43" s="145">
        <f t="shared" si="7"/>
        <v>0</v>
      </c>
      <c r="L43" s="157">
        <f t="shared" si="8"/>
        <v>0</v>
      </c>
      <c r="M43" s="11"/>
    </row>
    <row r="44" spans="1:13" ht="4.5" customHeight="1" outlineLevel="1" x14ac:dyDescent="0.25">
      <c r="A44" s="35"/>
      <c r="B44" s="51"/>
      <c r="C44" s="60"/>
      <c r="D44" s="129"/>
      <c r="E44" s="38"/>
      <c r="F44" s="38"/>
      <c r="G44" s="144"/>
      <c r="H44" s="129"/>
      <c r="I44" s="38"/>
      <c r="J44" s="38"/>
      <c r="K44" s="144"/>
      <c r="L44" s="156"/>
      <c r="M44" s="11"/>
    </row>
    <row r="45" spans="1:13" outlineLevel="1" x14ac:dyDescent="0.25">
      <c r="A45" s="30" t="s">
        <v>72</v>
      </c>
      <c r="B45" s="53" t="s">
        <v>45</v>
      </c>
      <c r="C45" s="59" t="s">
        <v>131</v>
      </c>
      <c r="D45" s="138"/>
      <c r="E45" s="33">
        <v>40</v>
      </c>
      <c r="F45" s="33" t="s">
        <v>16</v>
      </c>
      <c r="G45" s="136">
        <f t="shared" ref="G45:G51" si="9">E45*D45</f>
        <v>0</v>
      </c>
      <c r="H45" s="128"/>
      <c r="I45" s="33">
        <f t="shared" ref="I45:I53" si="10">E45</f>
        <v>40</v>
      </c>
      <c r="J45" s="33" t="s">
        <v>16</v>
      </c>
      <c r="K45" s="136">
        <f t="shared" ref="K45:K51" si="11">I45*H45</f>
        <v>0</v>
      </c>
      <c r="L45" s="155">
        <f t="shared" ref="L45:L51" si="12">K45+G45</f>
        <v>0</v>
      </c>
      <c r="M45" s="11"/>
    </row>
    <row r="46" spans="1:13" outlineLevel="1" x14ac:dyDescent="0.25">
      <c r="A46" s="35" t="s">
        <v>73</v>
      </c>
      <c r="B46" s="51" t="s">
        <v>46</v>
      </c>
      <c r="C46" s="60" t="s">
        <v>131</v>
      </c>
      <c r="D46" s="139"/>
      <c r="E46" s="38">
        <v>0</v>
      </c>
      <c r="F46" s="38" t="s">
        <v>16</v>
      </c>
      <c r="G46" s="144">
        <f t="shared" si="9"/>
        <v>0</v>
      </c>
      <c r="H46" s="129"/>
      <c r="I46" s="38">
        <f t="shared" si="10"/>
        <v>0</v>
      </c>
      <c r="J46" s="38" t="s">
        <v>16</v>
      </c>
      <c r="K46" s="144">
        <f t="shared" si="11"/>
        <v>0</v>
      </c>
      <c r="L46" s="156">
        <f t="shared" si="12"/>
        <v>0</v>
      </c>
      <c r="M46" s="11"/>
    </row>
    <row r="47" spans="1:13" outlineLevel="1" x14ac:dyDescent="0.25">
      <c r="A47" s="35" t="s">
        <v>64</v>
      </c>
      <c r="B47" s="51" t="s">
        <v>47</v>
      </c>
      <c r="C47" s="60" t="s">
        <v>131</v>
      </c>
      <c r="D47" s="139"/>
      <c r="E47" s="38">
        <v>0</v>
      </c>
      <c r="F47" s="38" t="s">
        <v>16</v>
      </c>
      <c r="G47" s="144">
        <f t="shared" si="9"/>
        <v>0</v>
      </c>
      <c r="H47" s="129"/>
      <c r="I47" s="38">
        <f t="shared" si="10"/>
        <v>0</v>
      </c>
      <c r="J47" s="38" t="s">
        <v>16</v>
      </c>
      <c r="K47" s="144">
        <f t="shared" si="11"/>
        <v>0</v>
      </c>
      <c r="L47" s="156">
        <f t="shared" si="12"/>
        <v>0</v>
      </c>
      <c r="M47" s="11"/>
    </row>
    <row r="48" spans="1:13" outlineLevel="1" x14ac:dyDescent="0.25">
      <c r="A48" s="35" t="s">
        <v>74</v>
      </c>
      <c r="B48" s="51" t="s">
        <v>48</v>
      </c>
      <c r="C48" s="60" t="s">
        <v>131</v>
      </c>
      <c r="D48" s="139"/>
      <c r="E48" s="38">
        <v>35</v>
      </c>
      <c r="F48" s="38" t="s">
        <v>16</v>
      </c>
      <c r="G48" s="144">
        <f t="shared" si="9"/>
        <v>0</v>
      </c>
      <c r="H48" s="129"/>
      <c r="I48" s="38">
        <f t="shared" si="10"/>
        <v>35</v>
      </c>
      <c r="J48" s="38" t="s">
        <v>16</v>
      </c>
      <c r="K48" s="144">
        <f t="shared" si="11"/>
        <v>0</v>
      </c>
      <c r="L48" s="156">
        <f t="shared" si="12"/>
        <v>0</v>
      </c>
      <c r="M48" s="11"/>
    </row>
    <row r="49" spans="1:13" outlineLevel="1" x14ac:dyDescent="0.25">
      <c r="A49" s="35" t="s">
        <v>75</v>
      </c>
      <c r="B49" s="51" t="s">
        <v>49</v>
      </c>
      <c r="C49" s="60" t="s">
        <v>131</v>
      </c>
      <c r="D49" s="139"/>
      <c r="E49" s="38">
        <v>0</v>
      </c>
      <c r="F49" s="38" t="s">
        <v>16</v>
      </c>
      <c r="G49" s="144">
        <f t="shared" si="9"/>
        <v>0</v>
      </c>
      <c r="H49" s="129"/>
      <c r="I49" s="38">
        <f t="shared" si="10"/>
        <v>0</v>
      </c>
      <c r="J49" s="38" t="s">
        <v>16</v>
      </c>
      <c r="K49" s="144">
        <f t="shared" si="11"/>
        <v>0</v>
      </c>
      <c r="L49" s="156">
        <f t="shared" si="12"/>
        <v>0</v>
      </c>
      <c r="M49" s="11"/>
    </row>
    <row r="50" spans="1:13" outlineLevel="1" x14ac:dyDescent="0.25">
      <c r="A50" s="35" t="s">
        <v>76</v>
      </c>
      <c r="B50" s="51" t="s">
        <v>50</v>
      </c>
      <c r="C50" s="60" t="s">
        <v>131</v>
      </c>
      <c r="D50" s="139"/>
      <c r="E50" s="38">
        <v>0</v>
      </c>
      <c r="F50" s="38" t="s">
        <v>16</v>
      </c>
      <c r="G50" s="144">
        <f t="shared" si="9"/>
        <v>0</v>
      </c>
      <c r="H50" s="129"/>
      <c r="I50" s="38">
        <f t="shared" si="10"/>
        <v>0</v>
      </c>
      <c r="J50" s="38" t="s">
        <v>16</v>
      </c>
      <c r="K50" s="144">
        <f t="shared" si="11"/>
        <v>0</v>
      </c>
      <c r="L50" s="156">
        <f t="shared" si="12"/>
        <v>0</v>
      </c>
      <c r="M50" s="11"/>
    </row>
    <row r="51" spans="1:13" outlineLevel="1" x14ac:dyDescent="0.25">
      <c r="A51" s="35" t="s">
        <v>77</v>
      </c>
      <c r="B51" s="51" t="s">
        <v>51</v>
      </c>
      <c r="C51" s="60" t="s">
        <v>131</v>
      </c>
      <c r="D51" s="139"/>
      <c r="E51" s="38">
        <v>0</v>
      </c>
      <c r="F51" s="38" t="s">
        <v>16</v>
      </c>
      <c r="G51" s="144">
        <f t="shared" si="9"/>
        <v>0</v>
      </c>
      <c r="H51" s="129"/>
      <c r="I51" s="38">
        <f t="shared" si="10"/>
        <v>0</v>
      </c>
      <c r="J51" s="38" t="s">
        <v>16</v>
      </c>
      <c r="K51" s="144">
        <f t="shared" si="11"/>
        <v>0</v>
      </c>
      <c r="L51" s="156">
        <f t="shared" si="12"/>
        <v>0</v>
      </c>
      <c r="M51" s="11"/>
    </row>
    <row r="52" spans="1:13" outlineLevel="1" x14ac:dyDescent="0.25">
      <c r="A52" s="35" t="s">
        <v>78</v>
      </c>
      <c r="B52" s="51" t="s">
        <v>52</v>
      </c>
      <c r="C52" s="60" t="s">
        <v>131</v>
      </c>
      <c r="D52" s="139"/>
      <c r="E52" s="38">
        <v>80</v>
      </c>
      <c r="F52" s="38" t="s">
        <v>16</v>
      </c>
      <c r="G52" s="144">
        <f>E52*D52</f>
        <v>0</v>
      </c>
      <c r="H52" s="129"/>
      <c r="I52" s="38">
        <f t="shared" si="10"/>
        <v>80</v>
      </c>
      <c r="J52" s="38" t="s">
        <v>16</v>
      </c>
      <c r="K52" s="144">
        <f>I52*H52</f>
        <v>0</v>
      </c>
      <c r="L52" s="156">
        <f>K52+G52</f>
        <v>0</v>
      </c>
      <c r="M52" s="11"/>
    </row>
    <row r="53" spans="1:13" outlineLevel="1" x14ac:dyDescent="0.25">
      <c r="A53" s="39" t="s">
        <v>79</v>
      </c>
      <c r="B53" s="52" t="s">
        <v>53</v>
      </c>
      <c r="C53" s="61" t="s">
        <v>131</v>
      </c>
      <c r="D53" s="140"/>
      <c r="E53" s="42">
        <v>35</v>
      </c>
      <c r="F53" s="42" t="s">
        <v>16</v>
      </c>
      <c r="G53" s="145">
        <f>E53*D53</f>
        <v>0</v>
      </c>
      <c r="H53" s="130"/>
      <c r="I53" s="42">
        <f t="shared" si="10"/>
        <v>35</v>
      </c>
      <c r="J53" s="42" t="s">
        <v>16</v>
      </c>
      <c r="K53" s="145">
        <f>I53*H53</f>
        <v>0</v>
      </c>
      <c r="L53" s="157">
        <f>K53+G53</f>
        <v>0</v>
      </c>
      <c r="M53" s="11"/>
    </row>
    <row r="54" spans="1:13" ht="4.5" customHeight="1" outlineLevel="1" x14ac:dyDescent="0.25">
      <c r="A54" s="35"/>
      <c r="B54" s="51"/>
      <c r="C54" s="60"/>
      <c r="D54" s="139"/>
      <c r="E54" s="38"/>
      <c r="F54" s="38"/>
      <c r="G54" s="144"/>
      <c r="H54" s="129"/>
      <c r="I54" s="38"/>
      <c r="J54" s="38"/>
      <c r="K54" s="144"/>
      <c r="L54" s="156"/>
      <c r="M54" s="11"/>
    </row>
    <row r="55" spans="1:13" outlineLevel="1" x14ac:dyDescent="0.25">
      <c r="A55" s="30" t="s">
        <v>80</v>
      </c>
      <c r="B55" s="53" t="s">
        <v>30</v>
      </c>
      <c r="C55" s="59" t="s">
        <v>131</v>
      </c>
      <c r="D55" s="138"/>
      <c r="E55" s="33">
        <v>20</v>
      </c>
      <c r="F55" s="33" t="s">
        <v>16</v>
      </c>
      <c r="G55" s="136">
        <f t="shared" ref="G55:G68" si="13">E55*D55</f>
        <v>0</v>
      </c>
      <c r="H55" s="128"/>
      <c r="I55" s="33">
        <v>25</v>
      </c>
      <c r="J55" s="33" t="s">
        <v>16</v>
      </c>
      <c r="K55" s="136">
        <f t="shared" si="4"/>
        <v>0</v>
      </c>
      <c r="L55" s="155">
        <f t="shared" si="5"/>
        <v>0</v>
      </c>
      <c r="M55" s="11"/>
    </row>
    <row r="56" spans="1:13" outlineLevel="1" x14ac:dyDescent="0.25">
      <c r="A56" s="39" t="s">
        <v>81</v>
      </c>
      <c r="B56" s="52" t="s">
        <v>22</v>
      </c>
      <c r="C56" s="61" t="s">
        <v>131</v>
      </c>
      <c r="D56" s="140"/>
      <c r="E56" s="42">
        <v>10</v>
      </c>
      <c r="F56" s="42" t="s">
        <v>16</v>
      </c>
      <c r="G56" s="145">
        <f t="shared" si="13"/>
        <v>0</v>
      </c>
      <c r="H56" s="130"/>
      <c r="I56" s="42">
        <v>15</v>
      </c>
      <c r="J56" s="42" t="s">
        <v>16</v>
      </c>
      <c r="K56" s="145">
        <f t="shared" si="4"/>
        <v>0</v>
      </c>
      <c r="L56" s="157">
        <f t="shared" si="5"/>
        <v>0</v>
      </c>
      <c r="M56" s="11"/>
    </row>
    <row r="57" spans="1:13" ht="4.5" customHeight="1" outlineLevel="1" x14ac:dyDescent="0.25">
      <c r="A57" s="35"/>
      <c r="B57" s="51"/>
      <c r="C57" s="60"/>
      <c r="D57" s="139"/>
      <c r="E57" s="38"/>
      <c r="F57" s="38"/>
      <c r="G57" s="144"/>
      <c r="H57" s="129"/>
      <c r="I57" s="38"/>
      <c r="J57" s="38"/>
      <c r="K57" s="144"/>
      <c r="L57" s="156"/>
      <c r="M57" s="11"/>
    </row>
    <row r="58" spans="1:13" outlineLevel="1" x14ac:dyDescent="0.25">
      <c r="A58" s="30" t="s">
        <v>82</v>
      </c>
      <c r="B58" s="53" t="s">
        <v>32</v>
      </c>
      <c r="C58" s="59" t="s">
        <v>131</v>
      </c>
      <c r="D58" s="138"/>
      <c r="E58" s="33">
        <v>2</v>
      </c>
      <c r="F58" s="33" t="s">
        <v>14</v>
      </c>
      <c r="G58" s="136">
        <f t="shared" si="13"/>
        <v>0</v>
      </c>
      <c r="H58" s="128"/>
      <c r="I58" s="33">
        <f t="shared" ref="I58:I63" si="14">E58</f>
        <v>2</v>
      </c>
      <c r="J58" s="33" t="s">
        <v>14</v>
      </c>
      <c r="K58" s="136">
        <f t="shared" si="4"/>
        <v>0</v>
      </c>
      <c r="L58" s="155">
        <f t="shared" si="5"/>
        <v>0</v>
      </c>
      <c r="M58" s="11"/>
    </row>
    <row r="59" spans="1:13" outlineLevel="1" x14ac:dyDescent="0.25">
      <c r="A59" s="35" t="s">
        <v>83</v>
      </c>
      <c r="B59" s="51" t="s">
        <v>33</v>
      </c>
      <c r="C59" s="60" t="s">
        <v>131</v>
      </c>
      <c r="D59" s="139"/>
      <c r="E59" s="38">
        <v>2</v>
      </c>
      <c r="F59" s="38" t="s">
        <v>14</v>
      </c>
      <c r="G59" s="144">
        <f t="shared" si="13"/>
        <v>0</v>
      </c>
      <c r="H59" s="129"/>
      <c r="I59" s="38">
        <f t="shared" si="14"/>
        <v>2</v>
      </c>
      <c r="J59" s="38" t="s">
        <v>14</v>
      </c>
      <c r="K59" s="144">
        <f t="shared" si="4"/>
        <v>0</v>
      </c>
      <c r="L59" s="156">
        <f t="shared" si="5"/>
        <v>0</v>
      </c>
      <c r="M59" s="11"/>
    </row>
    <row r="60" spans="1:13" outlineLevel="1" x14ac:dyDescent="0.25">
      <c r="A60" s="35" t="s">
        <v>84</v>
      </c>
      <c r="B60" s="51" t="s">
        <v>34</v>
      </c>
      <c r="C60" s="60" t="s">
        <v>130</v>
      </c>
      <c r="D60" s="139"/>
      <c r="E60" s="38">
        <v>4</v>
      </c>
      <c r="F60" s="38" t="s">
        <v>14</v>
      </c>
      <c r="G60" s="144">
        <f t="shared" si="13"/>
        <v>0</v>
      </c>
      <c r="H60" s="129"/>
      <c r="I60" s="38">
        <f t="shared" si="14"/>
        <v>4</v>
      </c>
      <c r="J60" s="38" t="s">
        <v>14</v>
      </c>
      <c r="K60" s="144">
        <f t="shared" si="4"/>
        <v>0</v>
      </c>
      <c r="L60" s="156">
        <f t="shared" si="5"/>
        <v>0</v>
      </c>
      <c r="M60" s="11"/>
    </row>
    <row r="61" spans="1:13" outlineLevel="1" x14ac:dyDescent="0.25">
      <c r="A61" s="35" t="s">
        <v>85</v>
      </c>
      <c r="B61" s="51" t="s">
        <v>35</v>
      </c>
      <c r="C61" s="60" t="s">
        <v>130</v>
      </c>
      <c r="D61" s="139"/>
      <c r="E61" s="38">
        <v>4</v>
      </c>
      <c r="F61" s="38" t="s">
        <v>14</v>
      </c>
      <c r="G61" s="144">
        <f t="shared" si="13"/>
        <v>0</v>
      </c>
      <c r="H61" s="129"/>
      <c r="I61" s="38">
        <f t="shared" si="14"/>
        <v>4</v>
      </c>
      <c r="J61" s="38" t="s">
        <v>14</v>
      </c>
      <c r="K61" s="144">
        <f t="shared" si="4"/>
        <v>0</v>
      </c>
      <c r="L61" s="156">
        <f t="shared" si="5"/>
        <v>0</v>
      </c>
      <c r="M61" s="11"/>
    </row>
    <row r="62" spans="1:13" outlineLevel="1" x14ac:dyDescent="0.25">
      <c r="A62" s="35" t="s">
        <v>86</v>
      </c>
      <c r="B62" s="51" t="s">
        <v>24</v>
      </c>
      <c r="C62" s="60" t="s">
        <v>130</v>
      </c>
      <c r="D62" s="139"/>
      <c r="E62" s="38">
        <v>10</v>
      </c>
      <c r="F62" s="38" t="s">
        <v>16</v>
      </c>
      <c r="G62" s="144">
        <f t="shared" si="13"/>
        <v>0</v>
      </c>
      <c r="H62" s="129"/>
      <c r="I62" s="38">
        <f t="shared" si="14"/>
        <v>10</v>
      </c>
      <c r="J62" s="38" t="s">
        <v>16</v>
      </c>
      <c r="K62" s="144">
        <f t="shared" si="4"/>
        <v>0</v>
      </c>
      <c r="L62" s="156">
        <f t="shared" si="5"/>
        <v>0</v>
      </c>
      <c r="M62" s="11"/>
    </row>
    <row r="63" spans="1:13" outlineLevel="1" x14ac:dyDescent="0.25">
      <c r="A63" s="39" t="s">
        <v>87</v>
      </c>
      <c r="B63" s="52" t="s">
        <v>25</v>
      </c>
      <c r="C63" s="61" t="s">
        <v>130</v>
      </c>
      <c r="D63" s="140"/>
      <c r="E63" s="42">
        <v>1</v>
      </c>
      <c r="F63" s="42" t="s">
        <v>14</v>
      </c>
      <c r="G63" s="145">
        <f t="shared" si="13"/>
        <v>0</v>
      </c>
      <c r="H63" s="130"/>
      <c r="I63" s="42">
        <f t="shared" si="14"/>
        <v>1</v>
      </c>
      <c r="J63" s="42" t="s">
        <v>14</v>
      </c>
      <c r="K63" s="145">
        <f t="shared" si="4"/>
        <v>0</v>
      </c>
      <c r="L63" s="157">
        <f t="shared" si="5"/>
        <v>0</v>
      </c>
      <c r="M63" s="11"/>
    </row>
    <row r="64" spans="1:13" ht="4.5" customHeight="1" outlineLevel="1" x14ac:dyDescent="0.25">
      <c r="A64" s="35"/>
      <c r="B64" s="51"/>
      <c r="C64" s="60"/>
      <c r="D64" s="139"/>
      <c r="E64" s="38"/>
      <c r="F64" s="38"/>
      <c r="G64" s="144"/>
      <c r="H64" s="129"/>
      <c r="I64" s="38"/>
      <c r="J64" s="38"/>
      <c r="K64" s="144"/>
      <c r="L64" s="156"/>
      <c r="M64" s="11"/>
    </row>
    <row r="65" spans="1:13" outlineLevel="1" x14ac:dyDescent="0.25">
      <c r="A65" s="30" t="s">
        <v>88</v>
      </c>
      <c r="B65" s="53" t="s">
        <v>26</v>
      </c>
      <c r="C65" s="59" t="s">
        <v>130</v>
      </c>
      <c r="D65" s="138"/>
      <c r="E65" s="33">
        <v>2</v>
      </c>
      <c r="F65" s="33" t="s">
        <v>27</v>
      </c>
      <c r="G65" s="136">
        <f t="shared" si="13"/>
        <v>0</v>
      </c>
      <c r="H65" s="128"/>
      <c r="I65" s="33">
        <v>2</v>
      </c>
      <c r="J65" s="33" t="s">
        <v>23</v>
      </c>
      <c r="K65" s="136">
        <f t="shared" si="4"/>
        <v>0</v>
      </c>
      <c r="L65" s="155">
        <f t="shared" si="5"/>
        <v>0</v>
      </c>
      <c r="M65" s="11"/>
    </row>
    <row r="66" spans="1:13" outlineLevel="1" x14ac:dyDescent="0.25">
      <c r="A66" s="35" t="s">
        <v>89</v>
      </c>
      <c r="B66" s="51" t="s">
        <v>149</v>
      </c>
      <c r="C66" s="60" t="s">
        <v>130</v>
      </c>
      <c r="D66" s="139"/>
      <c r="E66" s="38">
        <v>0</v>
      </c>
      <c r="F66" s="38" t="s">
        <v>18</v>
      </c>
      <c r="G66" s="144">
        <f t="shared" si="13"/>
        <v>0</v>
      </c>
      <c r="H66" s="129"/>
      <c r="I66" s="38">
        <v>0</v>
      </c>
      <c r="J66" s="38" t="s">
        <v>23</v>
      </c>
      <c r="K66" s="144">
        <f t="shared" si="4"/>
        <v>0</v>
      </c>
      <c r="L66" s="156">
        <f t="shared" si="5"/>
        <v>0</v>
      </c>
      <c r="M66" s="11"/>
    </row>
    <row r="67" spans="1:13" outlineLevel="1" x14ac:dyDescent="0.25">
      <c r="A67" s="35" t="s">
        <v>90</v>
      </c>
      <c r="B67" s="51" t="s">
        <v>29</v>
      </c>
      <c r="C67" s="60" t="s">
        <v>130</v>
      </c>
      <c r="D67" s="139"/>
      <c r="E67" s="38">
        <v>1</v>
      </c>
      <c r="F67" s="38" t="s">
        <v>27</v>
      </c>
      <c r="G67" s="144">
        <f t="shared" si="13"/>
        <v>0</v>
      </c>
      <c r="H67" s="129"/>
      <c r="I67" s="38">
        <v>1</v>
      </c>
      <c r="J67" s="38" t="s">
        <v>23</v>
      </c>
      <c r="K67" s="144">
        <f t="shared" si="4"/>
        <v>0</v>
      </c>
      <c r="L67" s="156">
        <f t="shared" si="5"/>
        <v>0</v>
      </c>
      <c r="M67" s="11"/>
    </row>
    <row r="68" spans="1:13" outlineLevel="1" x14ac:dyDescent="0.25">
      <c r="A68" s="39" t="s">
        <v>91</v>
      </c>
      <c r="B68" s="52" t="s">
        <v>21</v>
      </c>
      <c r="C68" s="61" t="s">
        <v>130</v>
      </c>
      <c r="D68" s="140"/>
      <c r="E68" s="42">
        <v>1</v>
      </c>
      <c r="F68" s="42" t="s">
        <v>14</v>
      </c>
      <c r="G68" s="145">
        <f t="shared" si="13"/>
        <v>0</v>
      </c>
      <c r="H68" s="130"/>
      <c r="I68" s="42">
        <v>1</v>
      </c>
      <c r="J68" s="42" t="s">
        <v>18</v>
      </c>
      <c r="K68" s="145">
        <f t="shared" si="4"/>
        <v>0</v>
      </c>
      <c r="L68" s="157">
        <f t="shared" si="5"/>
        <v>0</v>
      </c>
    </row>
    <row r="69" spans="1:13" ht="4.5" customHeight="1" outlineLevel="1" x14ac:dyDescent="0.25">
      <c r="A69" s="35"/>
      <c r="B69" s="51"/>
      <c r="C69" s="60"/>
      <c r="D69" s="139"/>
      <c r="E69" s="38"/>
      <c r="F69" s="38"/>
      <c r="G69" s="144"/>
      <c r="H69" s="129"/>
      <c r="I69" s="38"/>
      <c r="J69" s="38"/>
      <c r="K69" s="144"/>
      <c r="L69" s="156"/>
      <c r="M69" s="11"/>
    </row>
    <row r="70" spans="1:13" outlineLevel="1" x14ac:dyDescent="0.25">
      <c r="A70" s="30" t="s">
        <v>92</v>
      </c>
      <c r="B70" s="53" t="s">
        <v>151</v>
      </c>
      <c r="C70" s="59"/>
      <c r="D70" s="141"/>
      <c r="E70" s="123">
        <v>0</v>
      </c>
      <c r="F70" s="123" t="s">
        <v>18</v>
      </c>
      <c r="G70" s="152">
        <f t="shared" ref="G70:G71" si="15">E70*D70</f>
        <v>0</v>
      </c>
      <c r="H70" s="143"/>
      <c r="I70" s="123">
        <v>0</v>
      </c>
      <c r="J70" s="123" t="s">
        <v>23</v>
      </c>
      <c r="K70" s="152">
        <f t="shared" ref="K70:K71" si="16">I70*H70</f>
        <v>0</v>
      </c>
      <c r="L70" s="164">
        <f t="shared" ref="L70:L71" si="17">K70+G70</f>
        <v>0</v>
      </c>
      <c r="M70" s="11"/>
    </row>
    <row r="71" spans="1:13" outlineLevel="1" x14ac:dyDescent="0.25">
      <c r="A71" s="35" t="s">
        <v>93</v>
      </c>
      <c r="B71" s="51" t="s">
        <v>150</v>
      </c>
      <c r="C71" s="60"/>
      <c r="D71" s="142"/>
      <c r="E71" s="122">
        <v>0</v>
      </c>
      <c r="F71" s="122" t="s">
        <v>18</v>
      </c>
      <c r="G71" s="151">
        <f t="shared" si="15"/>
        <v>0</v>
      </c>
      <c r="H71" s="137"/>
      <c r="I71" s="122">
        <v>0</v>
      </c>
      <c r="J71" s="122" t="s">
        <v>23</v>
      </c>
      <c r="K71" s="151">
        <f t="shared" si="16"/>
        <v>0</v>
      </c>
      <c r="L71" s="163">
        <f t="shared" si="17"/>
        <v>0</v>
      </c>
      <c r="M71" s="11"/>
    </row>
    <row r="72" spans="1:13" ht="16.5" thickBot="1" x14ac:dyDescent="0.3">
      <c r="A72" s="54"/>
      <c r="B72" s="47" t="s">
        <v>8</v>
      </c>
      <c r="C72" s="48"/>
      <c r="D72" s="133"/>
      <c r="E72" s="50"/>
      <c r="F72" s="50"/>
      <c r="G72" s="147">
        <f>SUM(G37:G71)</f>
        <v>0</v>
      </c>
      <c r="H72" s="133"/>
      <c r="I72" s="50"/>
      <c r="J72" s="50"/>
      <c r="K72" s="147">
        <f>SUM(K37:K71)</f>
        <v>0</v>
      </c>
      <c r="L72" s="147">
        <f>SUM(L37:L71)</f>
        <v>0</v>
      </c>
    </row>
    <row r="73" spans="1:13" s="58" customFormat="1" ht="16.5" thickTop="1" x14ac:dyDescent="0.25">
      <c r="A73" s="28"/>
      <c r="B73" s="55"/>
      <c r="C73" s="55"/>
      <c r="D73" s="129"/>
      <c r="E73" s="56"/>
      <c r="F73" s="56"/>
      <c r="G73" s="149"/>
      <c r="H73" s="129"/>
      <c r="I73" s="56"/>
      <c r="J73" s="56"/>
      <c r="K73" s="149"/>
      <c r="L73" s="161"/>
      <c r="M73" s="62"/>
    </row>
    <row r="74" spans="1:13" s="58" customFormat="1" x14ac:dyDescent="0.25">
      <c r="A74" s="106"/>
      <c r="B74" s="113" t="s">
        <v>62</v>
      </c>
      <c r="C74" s="113"/>
      <c r="D74" s="135"/>
      <c r="E74" s="114"/>
      <c r="F74" s="114"/>
      <c r="G74" s="150"/>
      <c r="H74" s="135"/>
      <c r="I74" s="114"/>
      <c r="J74" s="114"/>
      <c r="K74" s="150"/>
      <c r="L74" s="162"/>
      <c r="M74" s="62"/>
    </row>
    <row r="75" spans="1:13" outlineLevel="1" x14ac:dyDescent="0.25">
      <c r="A75" s="30" t="s">
        <v>96</v>
      </c>
      <c r="B75" s="63" t="s">
        <v>43</v>
      </c>
      <c r="C75" s="59"/>
      <c r="D75" s="128"/>
      <c r="E75" s="33">
        <v>1</v>
      </c>
      <c r="F75" s="33" t="s">
        <v>18</v>
      </c>
      <c r="G75" s="136"/>
      <c r="H75" s="128"/>
      <c r="I75" s="33"/>
      <c r="J75" s="33"/>
      <c r="K75" s="136"/>
      <c r="L75" s="155">
        <f t="shared" ref="L75:L87" si="18">K75+G75</f>
        <v>0</v>
      </c>
      <c r="M75" s="11"/>
    </row>
    <row r="76" spans="1:13" outlineLevel="1" x14ac:dyDescent="0.25">
      <c r="A76" s="35" t="s">
        <v>97</v>
      </c>
      <c r="B76" s="64" t="s">
        <v>57</v>
      </c>
      <c r="C76" s="60"/>
      <c r="D76" s="129"/>
      <c r="E76" s="38">
        <v>8</v>
      </c>
      <c r="F76" s="38" t="s">
        <v>23</v>
      </c>
      <c r="G76" s="144"/>
      <c r="H76" s="129"/>
      <c r="I76" s="38"/>
      <c r="J76" s="38"/>
      <c r="K76" s="144"/>
      <c r="L76" s="156">
        <f t="shared" si="18"/>
        <v>0</v>
      </c>
      <c r="M76" s="11"/>
    </row>
    <row r="77" spans="1:13" outlineLevel="1" x14ac:dyDescent="0.25">
      <c r="A77" s="39" t="s">
        <v>98</v>
      </c>
      <c r="B77" s="65" t="s">
        <v>36</v>
      </c>
      <c r="C77" s="61"/>
      <c r="D77" s="130"/>
      <c r="E77" s="42">
        <v>8</v>
      </c>
      <c r="F77" s="42" t="s">
        <v>23</v>
      </c>
      <c r="G77" s="145"/>
      <c r="H77" s="130"/>
      <c r="I77" s="42"/>
      <c r="J77" s="42"/>
      <c r="K77" s="145"/>
      <c r="L77" s="157">
        <f>K77+G77</f>
        <v>0</v>
      </c>
      <c r="M77" s="11"/>
    </row>
    <row r="78" spans="1:13" ht="4.5" customHeight="1" outlineLevel="1" x14ac:dyDescent="0.25">
      <c r="A78" s="35"/>
      <c r="B78" s="64"/>
      <c r="C78" s="60"/>
      <c r="D78" s="129"/>
      <c r="E78" s="38"/>
      <c r="F78" s="38"/>
      <c r="G78" s="144"/>
      <c r="H78" s="129"/>
      <c r="I78" s="38"/>
      <c r="J78" s="38"/>
      <c r="K78" s="144"/>
      <c r="L78" s="156"/>
      <c r="M78" s="11"/>
    </row>
    <row r="79" spans="1:13" outlineLevel="1" x14ac:dyDescent="0.25">
      <c r="A79" s="30" t="s">
        <v>99</v>
      </c>
      <c r="B79" s="63" t="s">
        <v>148</v>
      </c>
      <c r="C79" s="59"/>
      <c r="D79" s="143"/>
      <c r="E79" s="123">
        <v>0</v>
      </c>
      <c r="F79" s="123" t="s">
        <v>18</v>
      </c>
      <c r="G79" s="152"/>
      <c r="H79" s="143"/>
      <c r="I79" s="123"/>
      <c r="J79" s="123"/>
      <c r="K79" s="152"/>
      <c r="L79" s="164">
        <f>K79+G79</f>
        <v>0</v>
      </c>
      <c r="M79" s="11"/>
    </row>
    <row r="80" spans="1:13" outlineLevel="1" x14ac:dyDescent="0.25">
      <c r="A80" s="35" t="s">
        <v>100</v>
      </c>
      <c r="B80" s="64" t="s">
        <v>152</v>
      </c>
      <c r="C80" s="60"/>
      <c r="D80" s="137"/>
      <c r="E80" s="122">
        <v>0</v>
      </c>
      <c r="F80" s="122" t="s">
        <v>18</v>
      </c>
      <c r="G80" s="151"/>
      <c r="H80" s="137"/>
      <c r="I80" s="122"/>
      <c r="J80" s="122"/>
      <c r="K80" s="151"/>
      <c r="L80" s="163">
        <f>K80+G80</f>
        <v>0</v>
      </c>
      <c r="M80" s="11"/>
    </row>
    <row r="81" spans="1:13" outlineLevel="1" x14ac:dyDescent="0.25">
      <c r="A81" s="39" t="s">
        <v>101</v>
      </c>
      <c r="B81" s="65" t="s">
        <v>44</v>
      </c>
      <c r="C81" s="61"/>
      <c r="D81" s="130"/>
      <c r="E81" s="42">
        <v>8</v>
      </c>
      <c r="F81" s="42" t="s">
        <v>23</v>
      </c>
      <c r="G81" s="145"/>
      <c r="H81" s="130"/>
      <c r="I81" s="42"/>
      <c r="J81" s="42"/>
      <c r="K81" s="145"/>
      <c r="L81" s="157">
        <f t="shared" si="18"/>
        <v>0</v>
      </c>
      <c r="M81" s="11"/>
    </row>
    <row r="82" spans="1:13" ht="4.5" customHeight="1" outlineLevel="1" x14ac:dyDescent="0.25">
      <c r="A82" s="39"/>
      <c r="B82" s="65"/>
      <c r="C82" s="61"/>
      <c r="D82" s="130"/>
      <c r="E82" s="42"/>
      <c r="F82" s="42"/>
      <c r="G82" s="145"/>
      <c r="H82" s="130"/>
      <c r="I82" s="42"/>
      <c r="J82" s="42"/>
      <c r="K82" s="145"/>
      <c r="L82" s="157"/>
      <c r="M82" s="11"/>
    </row>
    <row r="83" spans="1:13" outlineLevel="1" x14ac:dyDescent="0.25">
      <c r="A83" s="43" t="s">
        <v>102</v>
      </c>
      <c r="B83" s="66" t="s">
        <v>20</v>
      </c>
      <c r="C83" s="67"/>
      <c r="D83" s="131"/>
      <c r="E83" s="44">
        <v>4</v>
      </c>
      <c r="F83" s="44" t="s">
        <v>23</v>
      </c>
      <c r="G83" s="146"/>
      <c r="H83" s="131"/>
      <c r="I83" s="44"/>
      <c r="J83" s="44"/>
      <c r="K83" s="146"/>
      <c r="L83" s="158">
        <f t="shared" si="18"/>
        <v>0</v>
      </c>
      <c r="M83" s="11"/>
    </row>
    <row r="84" spans="1:13" ht="4.5" customHeight="1" outlineLevel="1" x14ac:dyDescent="0.25">
      <c r="A84" s="30"/>
      <c r="B84" s="53"/>
      <c r="C84" s="59"/>
      <c r="D84" s="128"/>
      <c r="E84" s="33"/>
      <c r="F84" s="33"/>
      <c r="G84" s="136"/>
      <c r="H84" s="128"/>
      <c r="I84" s="33"/>
      <c r="J84" s="33"/>
      <c r="K84" s="136"/>
      <c r="L84" s="155"/>
      <c r="M84" s="11"/>
    </row>
    <row r="85" spans="1:13" outlineLevel="1" x14ac:dyDescent="0.25">
      <c r="A85" s="30" t="s">
        <v>103</v>
      </c>
      <c r="B85" s="53" t="s">
        <v>143</v>
      </c>
      <c r="C85" s="59"/>
      <c r="D85" s="143"/>
      <c r="E85" s="123">
        <v>1</v>
      </c>
      <c r="F85" s="123" t="s">
        <v>18</v>
      </c>
      <c r="G85" s="152"/>
      <c r="H85" s="143"/>
      <c r="I85" s="123"/>
      <c r="J85" s="123"/>
      <c r="K85" s="152"/>
      <c r="L85" s="164">
        <f t="shared" si="18"/>
        <v>0</v>
      </c>
      <c r="M85" s="11"/>
    </row>
    <row r="86" spans="1:13" outlineLevel="1" x14ac:dyDescent="0.25">
      <c r="A86" s="35" t="s">
        <v>94</v>
      </c>
      <c r="B86" s="64" t="s">
        <v>61</v>
      </c>
      <c r="C86" s="60"/>
      <c r="D86" s="129"/>
      <c r="E86" s="38">
        <v>1</v>
      </c>
      <c r="F86" s="38" t="s">
        <v>18</v>
      </c>
      <c r="G86" s="144"/>
      <c r="H86" s="129"/>
      <c r="I86" s="38"/>
      <c r="J86" s="38"/>
      <c r="K86" s="144"/>
      <c r="L86" s="156">
        <f>K86+G86</f>
        <v>0</v>
      </c>
      <c r="M86" s="11"/>
    </row>
    <row r="87" spans="1:13" outlineLevel="1" x14ac:dyDescent="0.25">
      <c r="A87" s="39" t="s">
        <v>95</v>
      </c>
      <c r="B87" s="52" t="s">
        <v>19</v>
      </c>
      <c r="C87" s="61"/>
      <c r="D87" s="130"/>
      <c r="E87" s="42">
        <v>1</v>
      </c>
      <c r="F87" s="42" t="s">
        <v>18</v>
      </c>
      <c r="G87" s="145"/>
      <c r="H87" s="130"/>
      <c r="I87" s="42"/>
      <c r="J87" s="42"/>
      <c r="K87" s="145"/>
      <c r="L87" s="157">
        <f t="shared" si="18"/>
        <v>0</v>
      </c>
      <c r="M87" s="11"/>
    </row>
    <row r="88" spans="1:13" ht="16.5" thickBot="1" x14ac:dyDescent="0.3">
      <c r="A88" s="54"/>
      <c r="B88" s="47" t="s">
        <v>8</v>
      </c>
      <c r="C88" s="48"/>
      <c r="D88" s="49"/>
      <c r="E88" s="50"/>
      <c r="F88" s="50"/>
      <c r="G88" s="147"/>
      <c r="H88" s="133"/>
      <c r="I88" s="50"/>
      <c r="J88" s="50"/>
      <c r="K88" s="147"/>
      <c r="L88" s="147">
        <f>SUM(L75:L87)</f>
        <v>0</v>
      </c>
      <c r="M88" s="11"/>
    </row>
    <row r="89" spans="1:13" s="58" customFormat="1" ht="16.5" thickTop="1" x14ac:dyDescent="0.25">
      <c r="A89" s="28"/>
      <c r="B89" s="55"/>
      <c r="C89" s="55"/>
      <c r="D89" s="2"/>
      <c r="E89" s="56"/>
      <c r="F89" s="56"/>
      <c r="G89" s="149"/>
      <c r="H89" s="129"/>
      <c r="I89" s="56"/>
      <c r="J89" s="56"/>
      <c r="K89" s="149"/>
      <c r="L89" s="161"/>
      <c r="M89" s="11"/>
    </row>
    <row r="90" spans="1:13" x14ac:dyDescent="0.25">
      <c r="A90" s="68"/>
      <c r="B90" s="69" t="s">
        <v>4</v>
      </c>
      <c r="C90" s="70"/>
      <c r="D90" s="71"/>
      <c r="E90" s="72"/>
      <c r="F90" s="72"/>
      <c r="G90" s="153"/>
      <c r="H90" s="154"/>
      <c r="I90" s="72"/>
      <c r="J90" s="72"/>
      <c r="K90" s="153">
        <f>K88+K72+K34+K23</f>
        <v>0</v>
      </c>
      <c r="L90" s="165">
        <f>L88+L72+L34+L23</f>
        <v>0</v>
      </c>
      <c r="M90" s="11"/>
    </row>
    <row r="91" spans="1:13" x14ac:dyDescent="0.25">
      <c r="A91" s="35"/>
      <c r="B91" s="55"/>
      <c r="C91" s="51"/>
      <c r="D91" s="2"/>
      <c r="E91" s="29"/>
      <c r="F91" s="29"/>
      <c r="G91" s="57"/>
      <c r="H91" s="2"/>
      <c r="I91" s="29"/>
      <c r="J91" s="29"/>
      <c r="K91" s="149"/>
      <c r="L91" s="161"/>
      <c r="M91" s="73"/>
    </row>
    <row r="92" spans="1:13" x14ac:dyDescent="0.25">
      <c r="A92" s="74"/>
      <c r="B92" s="75" t="s">
        <v>5</v>
      </c>
      <c r="C92" s="76"/>
      <c r="D92" s="77"/>
      <c r="E92" s="25"/>
      <c r="F92" s="25"/>
      <c r="G92" s="78"/>
      <c r="H92" s="77"/>
      <c r="I92" s="25"/>
      <c r="J92" s="25"/>
      <c r="K92" s="166"/>
      <c r="L92" s="167"/>
      <c r="M92" s="73"/>
    </row>
    <row r="93" spans="1:13" x14ac:dyDescent="0.25">
      <c r="A93" s="35" t="s">
        <v>3</v>
      </c>
      <c r="B93" s="51" t="s">
        <v>104</v>
      </c>
      <c r="C93" s="79">
        <v>2.8</v>
      </c>
      <c r="D93" s="80" t="s">
        <v>7</v>
      </c>
      <c r="E93" s="81"/>
      <c r="F93" s="81"/>
      <c r="G93" s="82">
        <f>G90*C93*0.01</f>
        <v>0</v>
      </c>
      <c r="H93" s="80" t="s">
        <v>7</v>
      </c>
      <c r="I93" s="81"/>
      <c r="J93" s="81"/>
      <c r="K93" s="168"/>
      <c r="L93" s="169"/>
    </row>
    <row r="94" spans="1:13" x14ac:dyDescent="0.25">
      <c r="A94" s="83"/>
      <c r="B94" s="84" t="s">
        <v>5</v>
      </c>
      <c r="C94" s="85"/>
      <c r="D94" s="86"/>
      <c r="E94" s="87"/>
      <c r="F94" s="87"/>
      <c r="G94" s="88">
        <f>SUM(G93:G93)</f>
        <v>0</v>
      </c>
      <c r="H94" s="86"/>
      <c r="I94" s="87"/>
      <c r="J94" s="87"/>
      <c r="K94" s="170"/>
      <c r="L94" s="170"/>
    </row>
    <row r="95" spans="1:13" s="95" customFormat="1" ht="16.5" thickBot="1" x14ac:dyDescent="0.3">
      <c r="A95" s="89"/>
      <c r="B95" s="90"/>
      <c r="C95" s="91"/>
      <c r="D95" s="92"/>
      <c r="E95" s="93"/>
      <c r="F95" s="93"/>
      <c r="G95" s="94"/>
      <c r="H95" s="92"/>
      <c r="I95" s="93"/>
      <c r="J95" s="93"/>
      <c r="K95" s="171"/>
      <c r="L95" s="172"/>
      <c r="M95" s="62"/>
    </row>
    <row r="96" spans="1:13" s="102" customFormat="1" ht="27" customHeight="1" x14ac:dyDescent="0.25">
      <c r="A96" s="96"/>
      <c r="B96" s="97" t="s">
        <v>9</v>
      </c>
      <c r="C96" s="98"/>
      <c r="D96" s="99"/>
      <c r="E96" s="100"/>
      <c r="F96" s="100"/>
      <c r="G96" s="101">
        <f>SUM(G90,G94)</f>
        <v>0</v>
      </c>
      <c r="H96" s="99"/>
      <c r="I96" s="100"/>
      <c r="J96" s="100"/>
      <c r="K96" s="173">
        <f>SUM(K90,K94)</f>
        <v>0</v>
      </c>
      <c r="L96" s="174">
        <f>G96+K96</f>
        <v>0</v>
      </c>
      <c r="M96" s="62"/>
    </row>
    <row r="100" spans="1:4" x14ac:dyDescent="0.25">
      <c r="A100" s="103"/>
      <c r="B100" s="120"/>
      <c r="C100" s="103"/>
      <c r="D100" s="103"/>
    </row>
    <row r="101" spans="1:4" x14ac:dyDescent="0.25">
      <c r="A101" s="103"/>
      <c r="B101" s="115"/>
      <c r="C101" s="115"/>
      <c r="D101" s="115"/>
    </row>
    <row r="102" spans="1:4" x14ac:dyDescent="0.25">
      <c r="A102" s="103"/>
      <c r="B102" s="115"/>
      <c r="C102" s="115"/>
      <c r="D102" s="115"/>
    </row>
    <row r="103" spans="1:4" x14ac:dyDescent="0.25">
      <c r="A103" s="103"/>
      <c r="B103" s="115"/>
      <c r="C103" s="115"/>
      <c r="D103" s="115"/>
    </row>
    <row r="104" spans="1:4" x14ac:dyDescent="0.25">
      <c r="A104" s="103"/>
      <c r="B104" s="115"/>
      <c r="C104" s="115"/>
      <c r="D104" s="115"/>
    </row>
    <row r="105" spans="1:4" x14ac:dyDescent="0.25">
      <c r="A105" s="103"/>
      <c r="B105" s="115"/>
      <c r="C105" s="115"/>
      <c r="D105" s="115"/>
    </row>
    <row r="106" spans="1:4" x14ac:dyDescent="0.25">
      <c r="A106" s="103"/>
      <c r="B106" s="121"/>
      <c r="C106" s="121"/>
      <c r="D106" s="121"/>
    </row>
    <row r="150" spans="1:1" x14ac:dyDescent="0.25">
      <c r="A150" s="104"/>
    </row>
  </sheetData>
  <dataConsolidate/>
  <printOptions horizontalCentered="1" verticalCentered="1" gridLines="1"/>
  <pageMargins left="0" right="0" top="0" bottom="0" header="0" footer="0"/>
  <pageSetup paperSize="9" scale="44" firstPageNumber="2" orientation="portrait" r:id="rId1"/>
  <headerFooter alignWithMargins="0">
    <oddHeader>&amp;L&amp;G&amp;C&amp;"Times New Roman,Obyčejné"OSTROV – VS IZS - Výjezdové stanoviště ZZS v Ostrově 
Monitoring a přenos dat na dispečink OT a.s.&amp;R&amp;"Times New Roman,Obyčejné"Str.:&amp;P</oddHeader>
    <oddFooter>&amp;L&amp;"Times New Roman,Obyčejné"Zak. č.: 11MAR-017&amp;R&amp;"Times New Roman,Obyčejné" 05 / 2011</oddFooter>
  </headerFooter>
  <colBreaks count="1" manualBreakCount="1">
    <brk id="12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OC-IZS</vt:lpstr>
      <vt:lpstr>'OC-IZS'!Oblast_tisku</vt:lpstr>
      <vt:lpstr>'OC-IZS'!Print_Area</vt:lpstr>
      <vt:lpstr>'OC-IZS'!Print_Titles</vt:lpstr>
    </vt:vector>
  </TitlesOfParts>
  <Manager>RESCOM s.r.o.</Manager>
  <Company>RESCOM s.r.o.</Company>
  <LinksUpToDate>false</LinksUpToDate>
  <SharedDoc>false</SharedDoc>
  <HyperlinkBase>www.rescom.cz</HyperlinkBase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RESCOM_4_ETAPA_DATOVE_LINKY</dc:title>
  <dc:creator>Miroslav KUBÍK</dc:creator>
  <dc:description>RESCOM_4_ETAPA_DATOVE_LINKY</dc:description>
  <cp:lastModifiedBy>RESCOM</cp:lastModifiedBy>
  <cp:lastPrinted>2016-04-18T17:03:56Z</cp:lastPrinted>
  <dcterms:created xsi:type="dcterms:W3CDTF">2000-04-25T05:21:09Z</dcterms:created>
  <dcterms:modified xsi:type="dcterms:W3CDTF">2016-04-18T17:06:56Z</dcterms:modified>
</cp:coreProperties>
</file>